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Carbon Summary" sheetId="1" state="visible" r:id="rId1"/>
    <sheet xmlns:r="http://schemas.openxmlformats.org/officeDocument/2006/relationships" name="Charts" sheetId="2" state="visible" r:id="rId2"/>
    <sheet xmlns:r="http://schemas.openxmlformats.org/officeDocument/2006/relationships" name="Scope 1 – Direct" sheetId="3" state="visible" r:id="rId3"/>
    <sheet xmlns:r="http://schemas.openxmlformats.org/officeDocument/2006/relationships" name="Scope 2 – Energy" sheetId="4" state="visible" r:id="rId4"/>
    <sheet xmlns:r="http://schemas.openxmlformats.org/officeDocument/2006/relationships" name="Scope 3 – Value Chain" sheetId="5" state="visible" r:id="rId5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0.0%"/>
  </numFmts>
  <fonts count="47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6"/>
    </font>
    <font>
      <name val="Arial"/>
      <charset val="1"/>
      <family val="0"/>
      <color rgb="FFAAAAAA"/>
      <sz val="10"/>
    </font>
    <font>
      <name val="Arial"/>
      <charset val="1"/>
      <family val="0"/>
      <color rgb="FF1A5276"/>
      <sz val="9"/>
    </font>
    <font>
      <name val="Arial"/>
      <charset val="1"/>
      <family val="0"/>
      <b val="1"/>
      <color rgb="FFFFFFFF"/>
      <sz val="9"/>
    </font>
    <font>
      <name val="Arial"/>
      <charset val="1"/>
      <family val="0"/>
      <b val="1"/>
      <color rgb="FF27AE60"/>
      <sz val="10"/>
    </font>
    <font>
      <name val="Arial"/>
      <charset val="1"/>
      <family val="0"/>
      <color rgb="FF000000"/>
      <sz val="9"/>
    </font>
    <font>
      <name val="Arial"/>
      <charset val="1"/>
      <family val="0"/>
      <color rgb="FF000000"/>
      <sz val="10"/>
    </font>
    <font>
      <name val="Arial"/>
      <charset val="1"/>
      <family val="0"/>
      <b val="1"/>
      <color rgb="FF27AE60"/>
      <sz val="9"/>
    </font>
    <font>
      <name val="Arial"/>
      <charset val="1"/>
      <family val="0"/>
      <b val="1"/>
      <color rgb="FF2980B9"/>
      <sz val="10"/>
    </font>
    <font>
      <name val="Arial"/>
      <charset val="1"/>
      <family val="0"/>
      <color rgb="FF2C3E50"/>
      <sz val="9"/>
    </font>
    <font>
      <name val="Arial"/>
      <charset val="1"/>
      <family val="0"/>
      <color rgb="FF7F8C8D"/>
      <sz val="9"/>
    </font>
    <font>
      <name val="Arial"/>
      <charset val="1"/>
      <family val="0"/>
      <b val="1"/>
      <color rgb="FF2980B9"/>
      <sz val="9"/>
    </font>
    <font>
      <name val="Arial"/>
      <charset val="1"/>
      <family val="0"/>
      <color rgb="FF2980B9"/>
      <sz val="9"/>
    </font>
    <font>
      <name val="Arial"/>
      <charset val="1"/>
      <family val="0"/>
      <i val="1"/>
      <color rgb="FF7F8C8D"/>
      <sz val="9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color rgb="FFFFFFFF"/>
      <sz val="13"/>
    </font>
    <font>
      <name val="Arial"/>
      <charset val="1"/>
      <family val="0"/>
      <color rgb="FFAAAAAA"/>
      <sz val="9"/>
    </font>
    <font>
      <name val="Arial"/>
      <charset val="1"/>
      <family val="0"/>
      <color rgb="FFFFFFFF"/>
      <sz val="10"/>
    </font>
    <font>
      <name val="Arial"/>
      <charset val="1"/>
      <family val="0"/>
      <b val="1"/>
      <color rgb="FF27AE60"/>
      <sz val="13"/>
    </font>
    <font>
      <name val="Arial"/>
      <charset val="1"/>
      <family val="0"/>
      <b val="1"/>
      <color rgb="FF2980B9"/>
      <sz val="13"/>
    </font>
    <font>
      <name val="Arial"/>
      <charset val="1"/>
      <family val="0"/>
      <b val="1"/>
      <color rgb="FF1A1A2E"/>
      <sz val="13"/>
    </font>
    <font>
      <name val="Arial"/>
      <charset val="1"/>
      <family val="0"/>
      <b val="1"/>
      <color rgb="FFC0392B"/>
      <sz val="13"/>
    </font>
    <font>
      <name val="Arial"/>
      <charset val="1"/>
      <family val="0"/>
      <i val="1"/>
      <color rgb="FF7F8C8D"/>
      <sz val="8"/>
    </font>
    <font>
      <name val="Arial"/>
      <charset val="1"/>
      <family val="0"/>
      <color rgb="FF2C3E50"/>
      <sz val="8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b val="1"/>
      <sz val="9"/>
    </font>
    <font>
      <name val="Cambria"/>
      <charset val="1"/>
      <family val="0"/>
      <sz val="9"/>
    </font>
    <font>
      <name val="Arial"/>
      <charset val="1"/>
      <family val="0"/>
      <b val="1"/>
      <color rgb="FFFFFFFF"/>
      <sz val="14"/>
    </font>
    <font>
      <name val="Arial"/>
      <charset val="1"/>
      <family val="0"/>
      <b val="1"/>
      <color rgb="FFFFFFFF"/>
      <sz val="10"/>
    </font>
    <font>
      <name val="Arial"/>
      <charset val="1"/>
      <family val="0"/>
      <b val="1"/>
      <color rgb="FF000000"/>
      <sz val="10"/>
    </font>
    <font>
      <name val="Calibri"/>
      <family val="2"/>
      <b val="1"/>
      <color rgb="FF000000"/>
      <sz val="18"/>
    </font>
    <font>
      <name val="Calibri"/>
      <family val="2"/>
      <color rgb="FF000000"/>
      <sz val="10"/>
    </font>
    <font>
      <name val="Calibri"/>
      <family val="2"/>
      <b val="1"/>
      <color rgb="FF000000"/>
      <sz val="10"/>
    </font>
    <font>
      <name val="Arial"/>
      <charset val="1"/>
      <family val="0"/>
      <b val="1"/>
      <color rgb="FFC0392B"/>
      <sz val="10"/>
    </font>
    <font>
      <name val="Arial"/>
      <charset val="1"/>
      <family val="0"/>
      <b val="1"/>
      <color rgb="FFFFFFFF"/>
      <sz val="12"/>
    </font>
    <font>
      <name val="Arial"/>
      <charset val="1"/>
      <family val="0"/>
      <b val="1"/>
      <color rgb="FF27AE60"/>
      <sz val="11"/>
    </font>
    <font>
      <name val="Arial"/>
      <charset val="1"/>
      <family val="0"/>
      <color rgb="FF7F8C8D"/>
      <sz val="10"/>
    </font>
    <font>
      <name val="Arial"/>
      <charset val="1"/>
      <family val="0"/>
      <b val="1"/>
      <color rgb="FFE67E22"/>
      <sz val="10"/>
    </font>
    <font>
      <name val="Arial"/>
      <charset val="1"/>
      <family val="0"/>
      <color rgb="FFE67E22"/>
      <sz val="9"/>
    </font>
    <font>
      <name val="Arial"/>
      <charset val="1"/>
      <family val="0"/>
      <b val="1"/>
      <color rgb="FFE67E22"/>
      <sz val="9"/>
    </font>
    <font>
      <name val="Arial"/>
      <charset val="1"/>
      <family val="0"/>
      <b val="1"/>
      <color rgb="FF1A1A2E"/>
      <sz val="10"/>
    </font>
    <font>
      <name val="Arial"/>
      <charset val="1"/>
      <family val="0"/>
      <color rgb="FF27AE60"/>
      <sz val="9"/>
    </font>
    <font>
      <name val="Arial"/>
      <charset val="1"/>
      <family val="0"/>
      <b val="1"/>
      <color rgb="FF7F8C8D"/>
      <sz val="10"/>
    </font>
  </fonts>
  <fills count="18">
    <fill>
      <patternFill/>
    </fill>
    <fill>
      <patternFill patternType="gray125"/>
    </fill>
    <fill>
      <patternFill patternType="solid">
        <fgColor rgb="FF1A1A2E"/>
        <bgColor rgb="FF003300"/>
      </patternFill>
    </fill>
    <fill>
      <patternFill patternType="solid">
        <fgColor rgb="FFD6EAF8"/>
        <bgColor rgb="FFD9E8F5"/>
      </patternFill>
    </fill>
    <fill>
      <patternFill patternType="solid">
        <fgColor rgb="FFC0392B"/>
        <bgColor rgb="FFAB4744"/>
      </patternFill>
    </fill>
    <fill>
      <patternFill patternType="solid">
        <fgColor rgb="FFD5F5E3"/>
        <bgColor rgb="FFD6EAF8"/>
      </patternFill>
    </fill>
    <fill>
      <patternFill patternType="solid">
        <fgColor rgb="FFF2F3F4"/>
        <bgColor rgb="FFEBF5FB"/>
      </patternFill>
    </fill>
    <fill>
      <patternFill patternType="solid">
        <fgColor rgb="FF27AE60"/>
        <bgColor rgb="FF4299B0"/>
      </patternFill>
    </fill>
    <fill>
      <patternFill patternType="solid">
        <fgColor rgb="FF2980B9"/>
        <bgColor rgb="FF4672A8"/>
      </patternFill>
    </fill>
    <fill>
      <patternFill patternType="solid">
        <fgColor rgb="FFD6DBDF"/>
        <bgColor rgb="FFD9D9D9"/>
      </patternFill>
    </fill>
    <fill>
      <patternFill patternType="solid">
        <fgColor rgb="FFFADBD8"/>
        <bgColor rgb="FFFDEBD0"/>
      </patternFill>
    </fill>
    <fill>
      <patternFill patternType="solid">
        <fgColor rgb="FFFFFFFF"/>
        <bgColor rgb="FFFDFEFE"/>
      </patternFill>
    </fill>
    <fill>
      <patternFill patternType="solid">
        <fgColor rgb="FFEBF5FB"/>
        <bgColor rgb="FFF2F3F4"/>
      </patternFill>
    </fill>
    <fill>
      <patternFill patternType="solid">
        <fgColor rgb="FF1F3864"/>
        <bgColor rgb="FF2C3E50"/>
      </patternFill>
    </fill>
    <fill>
      <patternFill patternType="solid">
        <fgColor rgb="FFD9E8F5"/>
        <bgColor rgb="FFD6EAF8"/>
      </patternFill>
    </fill>
    <fill>
      <patternFill patternType="solid">
        <fgColor rgb="FFFDEBD0"/>
        <bgColor rgb="FFFADBD8"/>
      </patternFill>
    </fill>
    <fill>
      <patternFill patternType="solid">
        <fgColor rgb="FF2C3E50"/>
        <bgColor rgb="FF1F3864"/>
      </patternFill>
    </fill>
    <fill>
      <patternFill patternType="solid">
        <fgColor rgb="FFFDFEFE"/>
        <bgColor rgb="FFFFFFFF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12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 wrapText="1"/>
    </xf>
    <xf numFmtId="0" fontId="5" fillId="2" borderId="0" applyAlignment="1" pivotButton="0" quotePrefix="0" xfId="0">
      <alignment horizontal="center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7" fillId="4" borderId="0" applyAlignment="1" pivotButton="0" quotePrefix="0" xfId="0">
      <alignment horizontal="center" vertical="center" wrapText="1"/>
    </xf>
    <xf numFmtId="0" fontId="8" fillId="5" borderId="0" applyAlignment="1" pivotButton="0" quotePrefix="0" xfId="0">
      <alignment horizontal="center" vertical="center" wrapText="1"/>
    </xf>
    <xf numFmtId="0" fontId="9" fillId="5" borderId="0" applyAlignment="1" pivotButton="0" quotePrefix="0" xfId="0">
      <alignment horizontal="left" vertical="center" wrapText="1"/>
    </xf>
    <xf numFmtId="4" fontId="8" fillId="5" borderId="0" applyAlignment="1" pivotButton="0" quotePrefix="0" xfId="0">
      <alignment horizontal="center" vertical="center" wrapText="1"/>
    </xf>
    <xf numFmtId="4" fontId="10" fillId="5" borderId="0" applyAlignment="1" pivotButton="0" quotePrefix="0" xfId="0">
      <alignment horizontal="center" vertical="center" wrapText="1"/>
    </xf>
    <xf numFmtId="164" fontId="9" fillId="0" borderId="0" applyAlignment="1" pivotButton="0" quotePrefix="0" xfId="0">
      <alignment horizontal="center" vertical="center" wrapText="1"/>
    </xf>
    <xf numFmtId="0" fontId="11" fillId="5" borderId="0" applyAlignment="1" pivotButton="0" quotePrefix="0" xfId="0">
      <alignment horizontal="center" vertical="center" wrapText="1"/>
    </xf>
    <xf numFmtId="0" fontId="12" fillId="6" borderId="0" applyAlignment="1" pivotButton="0" quotePrefix="0" xfId="0">
      <alignment horizontal="center" vertical="center" wrapText="1"/>
    </xf>
    <xf numFmtId="0" fontId="13" fillId="6" borderId="0" applyAlignment="1" pivotButton="0" quotePrefix="0" xfId="0">
      <alignment horizontal="left" vertical="center" wrapText="1"/>
    </xf>
    <xf numFmtId="4" fontId="9" fillId="6" borderId="0" applyAlignment="1" pivotButton="0" quotePrefix="0" xfId="0">
      <alignment horizontal="right" vertical="center"/>
    </xf>
    <xf numFmtId="164" fontId="14" fillId="6" borderId="0" applyAlignment="1" pivotButton="0" quotePrefix="0" xfId="0">
      <alignment horizontal="center" vertical="center" wrapText="1"/>
    </xf>
    <xf numFmtId="0" fontId="15" fillId="3" borderId="0" applyAlignment="1" pivotButton="0" quotePrefix="0" xfId="0">
      <alignment horizontal="center" vertical="center" wrapText="1"/>
    </xf>
    <xf numFmtId="0" fontId="0" fillId="6" borderId="0" applyAlignment="1" pivotButton="0" quotePrefix="0" xfId="0">
      <alignment horizontal="general" vertical="bottom"/>
    </xf>
    <xf numFmtId="0" fontId="16" fillId="6" borderId="0" applyAlignment="1" pivotButton="0" quotePrefix="0" xfId="0">
      <alignment horizontal="general" vertical="bottom"/>
    </xf>
    <xf numFmtId="0" fontId="17" fillId="6" borderId="0" applyAlignment="1" pivotButton="0" quotePrefix="0" xfId="0">
      <alignment horizontal="general" vertical="bottom"/>
    </xf>
    <xf numFmtId="0" fontId="18" fillId="2" borderId="0" applyAlignment="1" pivotButton="0" quotePrefix="0" xfId="0">
      <alignment horizontal="center" vertical="center" wrapText="1"/>
    </xf>
    <xf numFmtId="4" fontId="19" fillId="2" borderId="0" applyAlignment="1" pivotButton="0" quotePrefix="0" xfId="0">
      <alignment horizontal="center" vertical="center" wrapText="1"/>
    </xf>
    <xf numFmtId="0" fontId="20" fillId="2" borderId="0" applyAlignment="1" pivotButton="0" quotePrefix="0" xfId="0">
      <alignment horizontal="center" vertical="center" wrapText="1"/>
    </xf>
    <xf numFmtId="0" fontId="21" fillId="2" borderId="0" applyAlignment="1" pivotButton="0" quotePrefix="0" xfId="0">
      <alignment horizontal="center" vertical="center" wrapText="1"/>
    </xf>
    <xf numFmtId="0" fontId="5" fillId="2" borderId="0" applyAlignment="1" pivotButton="0" quotePrefix="0" xfId="0">
      <alignment horizontal="center" vertical="center" wrapText="1"/>
    </xf>
    <xf numFmtId="0" fontId="7" fillId="7" borderId="0" applyAlignment="1" pivotButton="0" quotePrefix="0" xfId="0">
      <alignment horizontal="center" vertical="center"/>
    </xf>
    <xf numFmtId="0" fontId="7" fillId="8" borderId="0" applyAlignment="1" pivotButton="0" quotePrefix="0" xfId="0">
      <alignment horizontal="center" vertical="center"/>
    </xf>
    <xf numFmtId="0" fontId="7" fillId="2" borderId="0" applyAlignment="1" pivotButton="0" quotePrefix="0" xfId="0">
      <alignment horizontal="center" vertical="center"/>
    </xf>
    <xf numFmtId="0" fontId="7" fillId="4" borderId="0" applyAlignment="1" pivotButton="0" quotePrefix="0" xfId="0">
      <alignment horizontal="center" vertical="center"/>
    </xf>
    <xf numFmtId="4" fontId="22" fillId="5" borderId="0" applyAlignment="1" pivotButton="0" quotePrefix="0" xfId="0">
      <alignment horizontal="center" vertical="center"/>
    </xf>
    <xf numFmtId="4" fontId="23" fillId="3" borderId="0" applyAlignment="1" pivotButton="0" quotePrefix="0" xfId="0">
      <alignment horizontal="center" vertical="center"/>
    </xf>
    <xf numFmtId="4" fontId="24" fillId="9" borderId="0" applyAlignment="1" pivotButton="0" quotePrefix="0" xfId="0">
      <alignment horizontal="center" vertical="center"/>
    </xf>
    <xf numFmtId="4" fontId="25" fillId="10" borderId="0" applyAlignment="1" pivotButton="0" quotePrefix="0" xfId="0">
      <alignment horizontal="center" vertical="center"/>
    </xf>
    <xf numFmtId="0" fontId="26" fillId="11" borderId="0" applyAlignment="1" pivotButton="0" quotePrefix="0" xfId="0">
      <alignment horizontal="left" vertical="center"/>
    </xf>
    <xf numFmtId="0" fontId="27" fillId="12" borderId="0" applyAlignment="1" pivotButton="0" quotePrefix="0" xfId="0">
      <alignment horizontal="left" vertical="center" wrapText="1"/>
    </xf>
    <xf numFmtId="0" fontId="28" fillId="13" borderId="1" applyAlignment="1" pivotButton="0" quotePrefix="0" xfId="0">
      <alignment horizontal="left" vertical="center"/>
    </xf>
    <xf numFmtId="0" fontId="0" fillId="13" borderId="1" applyAlignment="1" pivotButton="0" quotePrefix="0" xfId="0">
      <alignment horizontal="general" vertical="bottom"/>
    </xf>
    <xf numFmtId="0" fontId="29" fillId="14" borderId="1" applyAlignment="1" pivotButton="0" quotePrefix="0" xfId="0">
      <alignment horizontal="general" vertical="top" wrapText="1"/>
    </xf>
    <xf numFmtId="0" fontId="30" fillId="14" borderId="1" applyAlignment="1" pivotButton="0" quotePrefix="0" xfId="0">
      <alignment horizontal="general" vertical="top" wrapText="1"/>
    </xf>
    <xf numFmtId="0" fontId="0" fillId="14" borderId="1" applyAlignment="1" pivotButton="0" quotePrefix="0" xfId="0">
      <alignment horizontal="general" vertical="bottom"/>
    </xf>
    <xf numFmtId="0" fontId="29" fillId="11" borderId="1" applyAlignment="1" pivotButton="0" quotePrefix="0" xfId="0">
      <alignment horizontal="general" vertical="top" wrapText="1"/>
    </xf>
    <xf numFmtId="0" fontId="30" fillId="11" borderId="1" applyAlignment="1" pivotButton="0" quotePrefix="0" xfId="0">
      <alignment horizontal="general" vertical="top" wrapText="1"/>
    </xf>
    <xf numFmtId="0" fontId="0" fillId="11" borderId="1" applyAlignment="1" pivotButton="0" quotePrefix="0" xfId="0">
      <alignment horizontal="general" vertical="bottom"/>
    </xf>
    <xf numFmtId="0" fontId="31" fillId="2" borderId="0" applyAlignment="1" pivotButton="0" quotePrefix="0" xfId="0">
      <alignment horizontal="center" vertical="center" wrapText="1"/>
    </xf>
    <xf numFmtId="0" fontId="32" fillId="2" borderId="0" applyAlignment="1" pivotButton="0" quotePrefix="0" xfId="0">
      <alignment horizontal="center" vertical="center" wrapText="1"/>
    </xf>
    <xf numFmtId="0" fontId="10" fillId="6" borderId="0" applyAlignment="1" pivotButton="0" quotePrefix="0" xfId="0">
      <alignment horizontal="left" vertical="center" wrapText="1"/>
    </xf>
    <xf numFmtId="4" fontId="33" fillId="6" borderId="0" applyAlignment="1" pivotButton="0" quotePrefix="0" xfId="0">
      <alignment horizontal="right" vertical="center"/>
    </xf>
    <xf numFmtId="0" fontId="10" fillId="11" borderId="0" applyAlignment="1" pivotButton="0" quotePrefix="0" xfId="0">
      <alignment horizontal="left" vertical="center" wrapText="1"/>
    </xf>
    <xf numFmtId="4" fontId="33" fillId="11" borderId="0" applyAlignment="1" pivotButton="0" quotePrefix="0" xfId="0">
      <alignment horizontal="right" vertical="center"/>
    </xf>
    <xf numFmtId="4" fontId="0" fillId="0" borderId="0" applyAlignment="1" pivotButton="0" quotePrefix="0" xfId="0">
      <alignment horizontal="general" vertical="bottom"/>
    </xf>
    <xf numFmtId="0" fontId="19" fillId="4" borderId="0" applyAlignment="1" pivotButton="0" quotePrefix="0" xfId="0">
      <alignment horizontal="center" vertical="center" wrapText="1"/>
    </xf>
    <xf numFmtId="0" fontId="17" fillId="11" borderId="0" applyAlignment="1" pivotButton="0" quotePrefix="0" xfId="0">
      <alignment horizontal="left" vertical="center"/>
    </xf>
    <xf numFmtId="0" fontId="10" fillId="6" borderId="0" applyAlignment="1" pivotButton="0" quotePrefix="0" xfId="0">
      <alignment horizontal="center" vertical="center" wrapText="1"/>
    </xf>
    <xf numFmtId="0" fontId="14" fillId="6" borderId="0" applyAlignment="1" pivotButton="0" quotePrefix="0" xfId="0">
      <alignment horizontal="left" vertical="center" wrapText="1"/>
    </xf>
    <xf numFmtId="4" fontId="33" fillId="6" borderId="0" applyAlignment="1" pivotButton="0" quotePrefix="0" xfId="0">
      <alignment horizontal="center" vertical="center" wrapText="1"/>
    </xf>
    <xf numFmtId="0" fontId="10" fillId="11" borderId="0" applyAlignment="1" pivotButton="0" quotePrefix="0" xfId="0">
      <alignment horizontal="center" vertical="center" wrapText="1"/>
    </xf>
    <xf numFmtId="0" fontId="14" fillId="11" borderId="0" applyAlignment="1" pivotButton="0" quotePrefix="0" xfId="0">
      <alignment horizontal="left" vertical="center" wrapText="1"/>
    </xf>
    <xf numFmtId="4" fontId="33" fillId="11" borderId="0" applyAlignment="1" pivotButton="0" quotePrefix="0" xfId="0">
      <alignment horizontal="center" vertical="center" wrapText="1"/>
    </xf>
    <xf numFmtId="0" fontId="37" fillId="10" borderId="0" applyAlignment="1" pivotButton="0" quotePrefix="0" xfId="0">
      <alignment horizontal="left" vertical="center" wrapText="1"/>
    </xf>
    <xf numFmtId="0" fontId="10" fillId="10" borderId="0" applyAlignment="1" pivotButton="0" quotePrefix="0" xfId="0">
      <alignment horizontal="center" vertical="center" wrapText="1"/>
    </xf>
    <xf numFmtId="0" fontId="14" fillId="10" borderId="0" applyAlignment="1" pivotButton="0" quotePrefix="0" xfId="0">
      <alignment horizontal="left" vertical="center" wrapText="1"/>
    </xf>
    <xf numFmtId="4" fontId="33" fillId="10" borderId="0" applyAlignment="1" pivotButton="0" quotePrefix="0" xfId="0">
      <alignment horizontal="center" vertical="center" wrapText="1"/>
    </xf>
    <xf numFmtId="0" fontId="17" fillId="10" borderId="0" applyAlignment="1" pivotButton="0" quotePrefix="0" xfId="0">
      <alignment horizontal="left" vertical="center" wrapText="1"/>
    </xf>
    <xf numFmtId="4" fontId="38" fillId="2" borderId="0" applyAlignment="1" pivotButton="0" quotePrefix="0" xfId="0">
      <alignment horizontal="center" vertical="center" wrapText="1"/>
    </xf>
    <xf numFmtId="0" fontId="19" fillId="8" borderId="0" applyAlignment="1" pivotButton="0" quotePrefix="0" xfId="0">
      <alignment horizontal="center" vertical="center" wrapText="1"/>
    </xf>
    <xf numFmtId="0" fontId="32" fillId="8" borderId="0" applyAlignment="1" pivotButton="0" quotePrefix="0" xfId="0">
      <alignment horizontal="center" vertical="center" wrapText="1"/>
    </xf>
    <xf numFmtId="0" fontId="33" fillId="5" borderId="0" applyAlignment="1" pivotButton="0" quotePrefix="0" xfId="0">
      <alignment horizontal="left" vertical="center" wrapText="1"/>
    </xf>
    <xf numFmtId="4" fontId="0" fillId="5" borderId="0" applyAlignment="1" pivotButton="0" quotePrefix="0" xfId="0">
      <alignment horizontal="center" vertical="center" wrapText="1"/>
    </xf>
    <xf numFmtId="4" fontId="39" fillId="5" borderId="0" applyAlignment="1" pivotButton="0" quotePrefix="0" xfId="0">
      <alignment horizontal="center" vertical="center" wrapText="1"/>
    </xf>
    <xf numFmtId="4" fontId="40" fillId="5" borderId="0" applyAlignment="1" pivotButton="0" quotePrefix="0" xfId="0">
      <alignment horizontal="center" vertical="center" wrapText="1"/>
    </xf>
    <xf numFmtId="0" fontId="9" fillId="5" borderId="0" applyAlignment="1" pivotButton="0" quotePrefix="0" xfId="0">
      <alignment horizontal="center" vertical="center" wrapText="1"/>
    </xf>
    <xf numFmtId="0" fontId="14" fillId="5" borderId="0" applyAlignment="1" pivotButton="0" quotePrefix="0" xfId="0">
      <alignment horizontal="left" vertical="center" wrapText="1"/>
    </xf>
    <xf numFmtId="0" fontId="41" fillId="15" borderId="0" applyAlignment="1" pivotButton="0" quotePrefix="0" xfId="0">
      <alignment horizontal="left" vertical="center" wrapText="1"/>
    </xf>
    <xf numFmtId="4" fontId="0" fillId="15" borderId="0" applyAlignment="1" pivotButton="0" quotePrefix="0" xfId="0">
      <alignment horizontal="center" vertical="center" wrapText="1"/>
    </xf>
    <xf numFmtId="0" fontId="0" fillId="15" borderId="0" applyAlignment="1" pivotButton="0" quotePrefix="0" xfId="0">
      <alignment horizontal="center" vertical="center" wrapText="1"/>
    </xf>
    <xf numFmtId="0" fontId="42" fillId="15" borderId="0" applyAlignment="1" pivotButton="0" quotePrefix="0" xfId="0">
      <alignment horizontal="center" vertical="center" wrapText="1"/>
    </xf>
    <xf numFmtId="0" fontId="14" fillId="15" borderId="0" applyAlignment="1" pivotButton="0" quotePrefix="0" xfId="0">
      <alignment horizontal="left" vertical="center" wrapText="1"/>
    </xf>
    <xf numFmtId="0" fontId="8" fillId="5" borderId="0" applyAlignment="1" pivotButton="0" quotePrefix="0" xfId="0">
      <alignment horizontal="left" vertical="center" wrapText="1"/>
    </xf>
    <xf numFmtId="164" fontId="39" fillId="5" borderId="0" applyAlignment="1" pivotButton="0" quotePrefix="0" xfId="0">
      <alignment horizontal="center" vertical="center" wrapText="1"/>
    </xf>
    <xf numFmtId="0" fontId="14" fillId="5" borderId="0" applyAlignment="1" pivotButton="0" quotePrefix="0" xfId="0">
      <alignment horizontal="center" vertical="center" wrapText="1"/>
    </xf>
    <xf numFmtId="0" fontId="43" fillId="5" borderId="0" applyAlignment="1" pivotButton="0" quotePrefix="0" xfId="0">
      <alignment horizontal="left" vertical="center"/>
    </xf>
    <xf numFmtId="0" fontId="32" fillId="2" borderId="0" applyAlignment="1" pivotButton="0" quotePrefix="0" xfId="0">
      <alignment horizontal="center" vertical="center" wrapText="1"/>
    </xf>
    <xf numFmtId="0" fontId="33" fillId="6" borderId="0" applyAlignment="1" pivotButton="0" quotePrefix="0" xfId="0">
      <alignment horizontal="center" vertical="center" wrapText="1"/>
    </xf>
    <xf numFmtId="0" fontId="14" fillId="6" borderId="0" applyAlignment="1" pivotButton="0" quotePrefix="0" xfId="0">
      <alignment horizontal="left" vertical="center"/>
    </xf>
    <xf numFmtId="0" fontId="33" fillId="11" borderId="0" applyAlignment="1" pivotButton="0" quotePrefix="0" xfId="0">
      <alignment horizontal="center" vertical="center" wrapText="1"/>
    </xf>
    <xf numFmtId="0" fontId="14" fillId="11" borderId="0" applyAlignment="1" pivotButton="0" quotePrefix="0" xfId="0">
      <alignment horizontal="left" vertical="center"/>
    </xf>
    <xf numFmtId="0" fontId="19" fillId="16" borderId="0" applyAlignment="1" pivotButton="0" quotePrefix="0" xfId="0">
      <alignment horizontal="center" vertical="center" wrapText="1"/>
    </xf>
    <xf numFmtId="0" fontId="32" fillId="16" borderId="0" applyAlignment="1" pivotButton="0" quotePrefix="0" xfId="0">
      <alignment horizontal="center" vertical="center" wrapText="1"/>
    </xf>
    <xf numFmtId="0" fontId="44" fillId="6" borderId="0" applyAlignment="1" pivotButton="0" quotePrefix="0" xfId="0">
      <alignment horizontal="center" vertical="center" wrapText="1"/>
    </xf>
    <xf numFmtId="164" fontId="0" fillId="6" borderId="0" applyAlignment="1" pivotButton="0" quotePrefix="0" xfId="0">
      <alignment horizontal="center" vertical="center" wrapText="1"/>
    </xf>
    <xf numFmtId="0" fontId="45" fillId="6" borderId="0" applyAlignment="1" pivotButton="0" quotePrefix="0" xfId="0">
      <alignment horizontal="center" vertical="center" wrapText="1"/>
    </xf>
    <xf numFmtId="0" fontId="44" fillId="11" borderId="0" applyAlignment="1" pivotButton="0" quotePrefix="0" xfId="0">
      <alignment horizontal="center" vertical="center" wrapText="1"/>
    </xf>
    <xf numFmtId="164" fontId="0" fillId="11" borderId="0" applyAlignment="1" pivotButton="0" quotePrefix="0" xfId="0">
      <alignment horizontal="center" vertical="center" wrapText="1"/>
    </xf>
    <xf numFmtId="0" fontId="45" fillId="11" borderId="0" applyAlignment="1" pivotButton="0" quotePrefix="0" xfId="0">
      <alignment horizontal="center" vertical="center" wrapText="1"/>
    </xf>
    <xf numFmtId="0" fontId="46" fillId="17" borderId="0" applyAlignment="1" pivotButton="0" quotePrefix="0" xfId="0">
      <alignment horizontal="center" vertical="center" wrapText="1"/>
    </xf>
    <xf numFmtId="0" fontId="40" fillId="17" borderId="0" applyAlignment="1" pivotButton="0" quotePrefix="0" xfId="0">
      <alignment horizontal="left" vertical="center" wrapText="1"/>
    </xf>
    <xf numFmtId="0" fontId="40" fillId="17" borderId="0" applyAlignment="1" pivotButton="0" quotePrefix="0" xfId="0">
      <alignment horizontal="center" vertical="center" wrapText="1"/>
    </xf>
    <xf numFmtId="0" fontId="0" fillId="17" borderId="0" applyAlignment="1" pivotButton="0" quotePrefix="0" xfId="0">
      <alignment horizontal="center" vertical="center" wrapText="1"/>
    </xf>
    <xf numFmtId="0" fontId="17" fillId="17" borderId="0" applyAlignment="1" pivotButton="0" quotePrefix="0" xfId="0">
      <alignment horizontal="center" vertical="center" wrapText="1"/>
    </xf>
    <xf numFmtId="0" fontId="14" fillId="17" borderId="0" applyAlignment="1" pivotButton="0" quotePrefix="0" xfId="0">
      <alignment horizontal="left" vertical="center" wrapText="1"/>
    </xf>
    <xf numFmtId="4" fontId="37" fillId="11" borderId="0" applyAlignment="1" pivotButton="0" quotePrefix="0" xfId="0">
      <alignment horizontal="center" vertical="center" wrapText="1"/>
    </xf>
    <xf numFmtId="4" fontId="12" fillId="6" borderId="0" applyAlignment="1" pivotButton="0" quotePrefix="0" xfId="0">
      <alignment horizontal="center" vertical="center" wrapText="1"/>
    </xf>
    <xf numFmtId="0" fontId="18" fillId="16" borderId="0" applyAlignment="1" pivotButton="0" quotePrefix="0" xfId="0">
      <alignment horizontal="center" vertical="center" wrapText="1"/>
    </xf>
    <xf numFmtId="4" fontId="38" fillId="16" borderId="0" applyAlignment="1" pivotButton="0" quotePrefix="0" xfId="0">
      <alignment horizontal="center" vertical="center" wrapText="1"/>
    </xf>
    <xf numFmtId="0" fontId="5" fillId="16" borderId="0" applyAlignment="1" pivotButton="0" quotePrefix="0" xfId="0">
      <alignment horizontal="center" vertical="center" wrapText="1"/>
    </xf>
    <xf numFmtId="0" fontId="20" fillId="16" borderId="0" applyAlignment="1" pivotButton="0" quotePrefix="0" xfId="0">
      <alignment horizontal="left" vertical="center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 wrapText="1"/>
    </xf>
    <xf numFmtId="0" fontId="5" fillId="2" borderId="0" applyAlignment="1" pivotButton="0" quotePrefix="0" xfId="0">
      <alignment horizontal="center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7" fillId="4" borderId="0" applyAlignment="1" pivotButton="0" quotePrefix="0" xfId="0">
      <alignment horizontal="center" vertical="center" wrapText="1"/>
    </xf>
    <xf numFmtId="0" fontId="8" fillId="5" borderId="0" applyAlignment="1" pivotButton="0" quotePrefix="0" xfId="0">
      <alignment horizontal="center" vertical="center" wrapText="1"/>
    </xf>
    <xf numFmtId="0" fontId="9" fillId="5" borderId="0" applyAlignment="1" pivotButton="0" quotePrefix="0" xfId="0">
      <alignment horizontal="left" vertical="center" wrapText="1"/>
    </xf>
    <xf numFmtId="4" fontId="8" fillId="5" borderId="0" applyAlignment="1" pivotButton="0" quotePrefix="0" xfId="0">
      <alignment horizontal="center" vertical="center" wrapText="1"/>
    </xf>
    <xf numFmtId="4" fontId="10" fillId="5" borderId="0" applyAlignment="1" pivotButton="0" quotePrefix="0" xfId="0">
      <alignment horizontal="center" vertical="center" wrapText="1"/>
    </xf>
    <xf numFmtId="164" fontId="9" fillId="0" borderId="0" applyAlignment="1" pivotButton="0" quotePrefix="0" xfId="0">
      <alignment horizontal="center" vertical="center" wrapText="1"/>
    </xf>
    <xf numFmtId="0" fontId="11" fillId="5" borderId="0" applyAlignment="1" pivotButton="0" quotePrefix="0" xfId="0">
      <alignment horizontal="center" vertical="center" wrapText="1"/>
    </xf>
    <xf numFmtId="0" fontId="12" fillId="6" borderId="0" applyAlignment="1" pivotButton="0" quotePrefix="0" xfId="0">
      <alignment horizontal="center" vertical="center" wrapText="1"/>
    </xf>
    <xf numFmtId="0" fontId="13" fillId="6" borderId="0" applyAlignment="1" pivotButton="0" quotePrefix="0" xfId="0">
      <alignment horizontal="left" vertical="center" wrapText="1"/>
    </xf>
    <xf numFmtId="4" fontId="9" fillId="6" borderId="0" applyAlignment="1" pivotButton="0" quotePrefix="0" xfId="0">
      <alignment horizontal="right" vertical="center"/>
    </xf>
    <xf numFmtId="164" fontId="14" fillId="6" borderId="0" applyAlignment="1" pivotButton="0" quotePrefix="0" xfId="0">
      <alignment horizontal="center" vertical="center" wrapText="1"/>
    </xf>
    <xf numFmtId="0" fontId="15" fillId="3" borderId="0" applyAlignment="1" pivotButton="0" quotePrefix="0" xfId="0">
      <alignment horizontal="center" vertical="center" wrapText="1"/>
    </xf>
    <xf numFmtId="0" fontId="0" fillId="6" borderId="0" applyAlignment="1" pivotButton="0" quotePrefix="0" xfId="0">
      <alignment horizontal="general" vertical="bottom"/>
    </xf>
    <xf numFmtId="0" fontId="16" fillId="6" borderId="0" applyAlignment="1" pivotButton="0" quotePrefix="0" xfId="0">
      <alignment horizontal="general" vertical="bottom"/>
    </xf>
    <xf numFmtId="0" fontId="17" fillId="6" borderId="0" applyAlignment="1" pivotButton="0" quotePrefix="0" xfId="0">
      <alignment horizontal="general" vertical="bottom"/>
    </xf>
    <xf numFmtId="0" fontId="18" fillId="2" borderId="0" applyAlignment="1" pivotButton="0" quotePrefix="0" xfId="0">
      <alignment horizontal="center" vertical="center" wrapText="1"/>
    </xf>
    <xf numFmtId="4" fontId="19" fillId="2" borderId="0" applyAlignment="1" pivotButton="0" quotePrefix="0" xfId="0">
      <alignment horizontal="center" vertical="center" wrapText="1"/>
    </xf>
    <xf numFmtId="0" fontId="20" fillId="2" borderId="0" applyAlignment="1" pivotButton="0" quotePrefix="0" xfId="0">
      <alignment horizontal="center" vertical="center" wrapText="1"/>
    </xf>
    <xf numFmtId="0" fontId="21" fillId="2" borderId="0" applyAlignment="1" pivotButton="0" quotePrefix="0" xfId="0">
      <alignment horizontal="center" vertical="center" wrapText="1"/>
    </xf>
    <xf numFmtId="0" fontId="7" fillId="7" borderId="0" applyAlignment="1" pivotButton="0" quotePrefix="0" xfId="0">
      <alignment horizontal="center" vertical="center"/>
    </xf>
    <xf numFmtId="0" fontId="7" fillId="8" borderId="0" applyAlignment="1" pivotButton="0" quotePrefix="0" xfId="0">
      <alignment horizontal="center" vertical="center"/>
    </xf>
    <xf numFmtId="0" fontId="7" fillId="2" borderId="0" applyAlignment="1" pivotButton="0" quotePrefix="0" xfId="0">
      <alignment horizontal="center" vertical="center"/>
    </xf>
    <xf numFmtId="0" fontId="7" fillId="4" borderId="0" applyAlignment="1" pivotButton="0" quotePrefix="0" xfId="0">
      <alignment horizontal="center" vertical="center"/>
    </xf>
    <xf numFmtId="4" fontId="22" fillId="5" borderId="0" applyAlignment="1" pivotButton="0" quotePrefix="0" xfId="0">
      <alignment horizontal="center" vertical="center"/>
    </xf>
    <xf numFmtId="4" fontId="23" fillId="3" borderId="0" applyAlignment="1" pivotButton="0" quotePrefix="0" xfId="0">
      <alignment horizontal="center" vertical="center"/>
    </xf>
    <xf numFmtId="4" fontId="24" fillId="9" borderId="0" applyAlignment="1" pivotButton="0" quotePrefix="0" xfId="0">
      <alignment horizontal="center" vertical="center"/>
    </xf>
    <xf numFmtId="4" fontId="25" fillId="10" borderId="0" applyAlignment="1" pivotButton="0" quotePrefix="0" xfId="0">
      <alignment horizontal="center" vertical="center"/>
    </xf>
    <xf numFmtId="0" fontId="26" fillId="11" borderId="0" applyAlignment="1" pivotButton="0" quotePrefix="0" xfId="0">
      <alignment horizontal="left" vertical="center"/>
    </xf>
    <xf numFmtId="0" fontId="27" fillId="12" borderId="0" applyAlignment="1" pivotButton="0" quotePrefix="0" xfId="0">
      <alignment horizontal="left" vertical="center" wrapText="1"/>
    </xf>
    <xf numFmtId="0" fontId="28" fillId="13" borderId="1" applyAlignment="1" pivotButton="0" quotePrefix="0" xfId="0">
      <alignment horizontal="left" vertical="center"/>
    </xf>
    <xf numFmtId="0" fontId="0" fillId="13" borderId="1" applyAlignment="1" pivotButton="0" quotePrefix="0" xfId="0">
      <alignment horizontal="general" vertical="bottom"/>
    </xf>
    <xf numFmtId="0" fontId="29" fillId="14" borderId="1" applyAlignment="1" pivotButton="0" quotePrefix="0" xfId="0">
      <alignment horizontal="general" vertical="top" wrapText="1"/>
    </xf>
    <xf numFmtId="0" fontId="30" fillId="14" borderId="1" applyAlignment="1" pivotButton="0" quotePrefix="0" xfId="0">
      <alignment horizontal="general" vertical="top" wrapText="1"/>
    </xf>
    <xf numFmtId="0" fontId="0" fillId="14" borderId="1" applyAlignment="1" pivotButton="0" quotePrefix="0" xfId="0">
      <alignment horizontal="general" vertical="bottom"/>
    </xf>
    <xf numFmtId="0" fontId="29" fillId="11" borderId="1" applyAlignment="1" pivotButton="0" quotePrefix="0" xfId="0">
      <alignment horizontal="general" vertical="top" wrapText="1"/>
    </xf>
    <xf numFmtId="0" fontId="30" fillId="11" borderId="1" applyAlignment="1" pivotButton="0" quotePrefix="0" xfId="0">
      <alignment horizontal="general" vertical="top" wrapText="1"/>
    </xf>
    <xf numFmtId="0" fontId="0" fillId="11" borderId="1" applyAlignment="1" pivotButton="0" quotePrefix="0" xfId="0">
      <alignment horizontal="general" vertical="bottom"/>
    </xf>
    <xf numFmtId="0" fontId="31" fillId="2" borderId="0" applyAlignment="1" pivotButton="0" quotePrefix="0" xfId="0">
      <alignment horizontal="center" vertical="center" wrapText="1"/>
    </xf>
    <xf numFmtId="0" fontId="32" fillId="2" borderId="0" applyAlignment="1" pivotButton="0" quotePrefix="0" xfId="0">
      <alignment horizontal="center" vertical="center" wrapText="1"/>
    </xf>
    <xf numFmtId="0" fontId="10" fillId="6" borderId="0" applyAlignment="1" pivotButton="0" quotePrefix="0" xfId="0">
      <alignment horizontal="left" vertical="center" wrapText="1"/>
    </xf>
    <xf numFmtId="4" fontId="33" fillId="6" borderId="0" applyAlignment="1" pivotButton="0" quotePrefix="0" xfId="0">
      <alignment horizontal="right" vertical="center"/>
    </xf>
    <xf numFmtId="0" fontId="10" fillId="11" borderId="0" applyAlignment="1" pivotButton="0" quotePrefix="0" xfId="0">
      <alignment horizontal="left" vertical="center" wrapText="1"/>
    </xf>
    <xf numFmtId="4" fontId="33" fillId="11" borderId="0" applyAlignment="1" pivotButton="0" quotePrefix="0" xfId="0">
      <alignment horizontal="right" vertical="center"/>
    </xf>
    <xf numFmtId="4" fontId="0" fillId="0" borderId="0" applyAlignment="1" pivotButton="0" quotePrefix="0" xfId="0">
      <alignment horizontal="general" vertical="bottom"/>
    </xf>
    <xf numFmtId="0" fontId="19" fillId="4" borderId="0" applyAlignment="1" pivotButton="0" quotePrefix="0" xfId="0">
      <alignment horizontal="center" vertical="center" wrapText="1"/>
    </xf>
    <xf numFmtId="0" fontId="17" fillId="11" borderId="0" applyAlignment="1" pivotButton="0" quotePrefix="0" xfId="0">
      <alignment horizontal="left" vertical="center"/>
    </xf>
    <xf numFmtId="0" fontId="10" fillId="6" borderId="0" applyAlignment="1" pivotButton="0" quotePrefix="0" xfId="0">
      <alignment horizontal="center" vertical="center" wrapText="1"/>
    </xf>
    <xf numFmtId="0" fontId="14" fillId="6" borderId="0" applyAlignment="1" pivotButton="0" quotePrefix="0" xfId="0">
      <alignment horizontal="left" vertical="center" wrapText="1"/>
    </xf>
    <xf numFmtId="4" fontId="33" fillId="6" borderId="0" applyAlignment="1" pivotButton="0" quotePrefix="0" xfId="0">
      <alignment horizontal="center" vertical="center" wrapText="1"/>
    </xf>
    <xf numFmtId="0" fontId="10" fillId="11" borderId="0" applyAlignment="1" pivotButton="0" quotePrefix="0" xfId="0">
      <alignment horizontal="center" vertical="center" wrapText="1"/>
    </xf>
    <xf numFmtId="0" fontId="14" fillId="11" borderId="0" applyAlignment="1" pivotButton="0" quotePrefix="0" xfId="0">
      <alignment horizontal="left" vertical="center" wrapText="1"/>
    </xf>
    <xf numFmtId="4" fontId="33" fillId="11" borderId="0" applyAlignment="1" pivotButton="0" quotePrefix="0" xfId="0">
      <alignment horizontal="center" vertical="center" wrapText="1"/>
    </xf>
    <xf numFmtId="0" fontId="37" fillId="10" borderId="0" applyAlignment="1" pivotButton="0" quotePrefix="0" xfId="0">
      <alignment horizontal="left" vertical="center" wrapText="1"/>
    </xf>
    <xf numFmtId="0" fontId="10" fillId="10" borderId="0" applyAlignment="1" pivotButton="0" quotePrefix="0" xfId="0">
      <alignment horizontal="center" vertical="center" wrapText="1"/>
    </xf>
    <xf numFmtId="0" fontId="14" fillId="10" borderId="0" applyAlignment="1" pivotButton="0" quotePrefix="0" xfId="0">
      <alignment horizontal="left" vertical="center" wrapText="1"/>
    </xf>
    <xf numFmtId="4" fontId="33" fillId="10" borderId="0" applyAlignment="1" pivotButton="0" quotePrefix="0" xfId="0">
      <alignment horizontal="center" vertical="center" wrapText="1"/>
    </xf>
    <xf numFmtId="0" fontId="17" fillId="10" borderId="0" applyAlignment="1" pivotButton="0" quotePrefix="0" xfId="0">
      <alignment horizontal="left" vertical="center" wrapText="1"/>
    </xf>
    <xf numFmtId="4" fontId="38" fillId="2" borderId="0" applyAlignment="1" pivotButton="0" quotePrefix="0" xfId="0">
      <alignment horizontal="center" vertical="center" wrapText="1"/>
    </xf>
    <xf numFmtId="0" fontId="19" fillId="8" borderId="0" applyAlignment="1" pivotButton="0" quotePrefix="0" xfId="0">
      <alignment horizontal="center" vertical="center" wrapText="1"/>
    </xf>
    <xf numFmtId="0" fontId="32" fillId="8" borderId="0" applyAlignment="1" pivotButton="0" quotePrefix="0" xfId="0">
      <alignment horizontal="center" vertical="center" wrapText="1"/>
    </xf>
    <xf numFmtId="0" fontId="33" fillId="5" borderId="0" applyAlignment="1" pivotButton="0" quotePrefix="0" xfId="0">
      <alignment horizontal="left" vertical="center" wrapText="1"/>
    </xf>
    <xf numFmtId="4" fontId="0" fillId="5" borderId="0" applyAlignment="1" pivotButton="0" quotePrefix="0" xfId="0">
      <alignment horizontal="center" vertical="center" wrapText="1"/>
    </xf>
    <xf numFmtId="4" fontId="39" fillId="5" borderId="0" applyAlignment="1" pivotButton="0" quotePrefix="0" xfId="0">
      <alignment horizontal="center" vertical="center" wrapText="1"/>
    </xf>
    <xf numFmtId="4" fontId="40" fillId="5" borderId="0" applyAlignment="1" pivotButton="0" quotePrefix="0" xfId="0">
      <alignment horizontal="center" vertical="center" wrapText="1"/>
    </xf>
    <xf numFmtId="0" fontId="9" fillId="5" borderId="0" applyAlignment="1" pivotButton="0" quotePrefix="0" xfId="0">
      <alignment horizontal="center" vertical="center" wrapText="1"/>
    </xf>
    <xf numFmtId="0" fontId="14" fillId="5" borderId="0" applyAlignment="1" pivotButton="0" quotePrefix="0" xfId="0">
      <alignment horizontal="left" vertical="center" wrapText="1"/>
    </xf>
    <xf numFmtId="0" fontId="41" fillId="15" borderId="0" applyAlignment="1" pivotButton="0" quotePrefix="0" xfId="0">
      <alignment horizontal="left" vertical="center" wrapText="1"/>
    </xf>
    <xf numFmtId="4" fontId="0" fillId="15" borderId="0" applyAlignment="1" pivotButton="0" quotePrefix="0" xfId="0">
      <alignment horizontal="center" vertical="center" wrapText="1"/>
    </xf>
    <xf numFmtId="0" fontId="0" fillId="15" borderId="0" applyAlignment="1" pivotButton="0" quotePrefix="0" xfId="0">
      <alignment horizontal="center" vertical="center" wrapText="1"/>
    </xf>
    <xf numFmtId="0" fontId="42" fillId="15" borderId="0" applyAlignment="1" pivotButton="0" quotePrefix="0" xfId="0">
      <alignment horizontal="center" vertical="center" wrapText="1"/>
    </xf>
    <xf numFmtId="0" fontId="14" fillId="15" borderId="0" applyAlignment="1" pivotButton="0" quotePrefix="0" xfId="0">
      <alignment horizontal="left" vertical="center" wrapText="1"/>
    </xf>
    <xf numFmtId="0" fontId="8" fillId="5" borderId="0" applyAlignment="1" pivotButton="0" quotePrefix="0" xfId="0">
      <alignment horizontal="left" vertical="center" wrapText="1"/>
    </xf>
    <xf numFmtId="164" fontId="39" fillId="5" borderId="0" applyAlignment="1" pivotButton="0" quotePrefix="0" xfId="0">
      <alignment horizontal="center" vertical="center" wrapText="1"/>
    </xf>
    <xf numFmtId="0" fontId="14" fillId="5" borderId="0" applyAlignment="1" pivotButton="0" quotePrefix="0" xfId="0">
      <alignment horizontal="center" vertical="center" wrapText="1"/>
    </xf>
    <xf numFmtId="0" fontId="43" fillId="5" borderId="0" applyAlignment="1" pivotButton="0" quotePrefix="0" xfId="0">
      <alignment horizontal="left" vertical="center"/>
    </xf>
    <xf numFmtId="0" fontId="33" fillId="6" borderId="0" applyAlignment="1" pivotButton="0" quotePrefix="0" xfId="0">
      <alignment horizontal="center" vertical="center" wrapText="1"/>
    </xf>
    <xf numFmtId="0" fontId="14" fillId="6" borderId="0" applyAlignment="1" pivotButton="0" quotePrefix="0" xfId="0">
      <alignment horizontal="left" vertical="center"/>
    </xf>
    <xf numFmtId="0" fontId="33" fillId="11" borderId="0" applyAlignment="1" pivotButton="0" quotePrefix="0" xfId="0">
      <alignment horizontal="center" vertical="center" wrapText="1"/>
    </xf>
    <xf numFmtId="0" fontId="14" fillId="11" borderId="0" applyAlignment="1" pivotButton="0" quotePrefix="0" xfId="0">
      <alignment horizontal="left" vertical="center"/>
    </xf>
    <xf numFmtId="0" fontId="19" fillId="16" borderId="0" applyAlignment="1" pivotButton="0" quotePrefix="0" xfId="0">
      <alignment horizontal="center" vertical="center" wrapText="1"/>
    </xf>
    <xf numFmtId="0" fontId="32" fillId="16" borderId="0" applyAlignment="1" pivotButton="0" quotePrefix="0" xfId="0">
      <alignment horizontal="center" vertical="center" wrapText="1"/>
    </xf>
    <xf numFmtId="0" fontId="44" fillId="6" borderId="0" applyAlignment="1" pivotButton="0" quotePrefix="0" xfId="0">
      <alignment horizontal="center" vertical="center" wrapText="1"/>
    </xf>
    <xf numFmtId="164" fontId="0" fillId="6" borderId="0" applyAlignment="1" pivotButton="0" quotePrefix="0" xfId="0">
      <alignment horizontal="center" vertical="center" wrapText="1"/>
    </xf>
    <xf numFmtId="0" fontId="45" fillId="6" borderId="0" applyAlignment="1" pivotButton="0" quotePrefix="0" xfId="0">
      <alignment horizontal="center" vertical="center" wrapText="1"/>
    </xf>
    <xf numFmtId="0" fontId="44" fillId="11" borderId="0" applyAlignment="1" pivotButton="0" quotePrefix="0" xfId="0">
      <alignment horizontal="center" vertical="center" wrapText="1"/>
    </xf>
    <xf numFmtId="164" fontId="0" fillId="11" borderId="0" applyAlignment="1" pivotButton="0" quotePrefix="0" xfId="0">
      <alignment horizontal="center" vertical="center" wrapText="1"/>
    </xf>
    <xf numFmtId="0" fontId="45" fillId="11" borderId="0" applyAlignment="1" pivotButton="0" quotePrefix="0" xfId="0">
      <alignment horizontal="center" vertical="center" wrapText="1"/>
    </xf>
    <xf numFmtId="0" fontId="46" fillId="17" borderId="0" applyAlignment="1" pivotButton="0" quotePrefix="0" xfId="0">
      <alignment horizontal="center" vertical="center" wrapText="1"/>
    </xf>
    <xf numFmtId="0" fontId="40" fillId="17" borderId="0" applyAlignment="1" pivotButton="0" quotePrefix="0" xfId="0">
      <alignment horizontal="left" vertical="center" wrapText="1"/>
    </xf>
    <xf numFmtId="0" fontId="40" fillId="17" borderId="0" applyAlignment="1" pivotButton="0" quotePrefix="0" xfId="0">
      <alignment horizontal="center" vertical="center" wrapText="1"/>
    </xf>
    <xf numFmtId="0" fontId="0" fillId="17" borderId="0" applyAlignment="1" pivotButton="0" quotePrefix="0" xfId="0">
      <alignment horizontal="center" vertical="center" wrapText="1"/>
    </xf>
    <xf numFmtId="0" fontId="17" fillId="17" borderId="0" applyAlignment="1" pivotButton="0" quotePrefix="0" xfId="0">
      <alignment horizontal="center" vertical="center" wrapText="1"/>
    </xf>
    <xf numFmtId="0" fontId="14" fillId="17" borderId="0" applyAlignment="1" pivotButton="0" quotePrefix="0" xfId="0">
      <alignment horizontal="left" vertical="center" wrapText="1"/>
    </xf>
    <xf numFmtId="4" fontId="37" fillId="11" borderId="0" applyAlignment="1" pivotButton="0" quotePrefix="0" xfId="0">
      <alignment horizontal="center" vertical="center" wrapText="1"/>
    </xf>
    <xf numFmtId="4" fontId="12" fillId="6" borderId="0" applyAlignment="1" pivotButton="0" quotePrefix="0" xfId="0">
      <alignment horizontal="center" vertical="center" wrapText="1"/>
    </xf>
    <xf numFmtId="0" fontId="18" fillId="16" borderId="0" applyAlignment="1" pivotButton="0" quotePrefix="0" xfId="0">
      <alignment horizontal="center" vertical="center" wrapText="1"/>
    </xf>
    <xf numFmtId="4" fontId="38" fillId="16" borderId="0" applyAlignment="1" pivotButton="0" quotePrefix="0" xfId="0">
      <alignment horizontal="center" vertical="center" wrapText="1"/>
    </xf>
    <xf numFmtId="0" fontId="5" fillId="16" borderId="0" applyAlignment="1" pivotButton="0" quotePrefix="0" xfId="0">
      <alignment horizontal="center" vertical="center" wrapText="1"/>
    </xf>
    <xf numFmtId="0" fontId="20" fillId="16" borderId="0" applyAlignment="1" pivotButton="0" quotePrefix="0" xfId="0">
      <alignment horizontal="left" vertical="center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2F3F4"/>
      <rgbColor rgb="FFFF00FF"/>
      <rgbColor rgb="FF00FFFF"/>
      <rgbColor rgb="FF800000"/>
      <rgbColor rgb="FF008000"/>
      <rgbColor rgb="FF000080"/>
      <rgbColor rgb="FF8AA64F"/>
      <rgbColor rgb="FF800080"/>
      <rgbColor rgb="FF2980B9"/>
      <rgbColor rgb="FFAAAAAA"/>
      <rgbColor rgb="FF878787"/>
      <rgbColor rgb="FF93A9CE"/>
      <rgbColor rgb="FFAB4744"/>
      <rgbColor rgb="FFFDEBD0"/>
      <rgbColor rgb="FFD6EAF8"/>
      <rgbColor rgb="FF660066"/>
      <rgbColor rgb="FFDC853E"/>
      <rgbColor rgb="FF0066CC"/>
      <rgbColor rgb="FFD6DBDF"/>
      <rgbColor rgb="FF000080"/>
      <rgbColor rgb="FFFF00FF"/>
      <rgbColor rgb="FFFDFEFE"/>
      <rgbColor rgb="FF00FFFF"/>
      <rgbColor rgb="FF800080"/>
      <rgbColor rgb="FF800000"/>
      <rgbColor rgb="FF4F81BD"/>
      <rgbColor rgb="FF0000FF"/>
      <rgbColor rgb="FF00CCFF"/>
      <rgbColor rgb="FFEBF5FB"/>
      <rgbColor rgb="FFD5F5E3"/>
      <rgbColor rgb="FFF9F9F9"/>
      <rgbColor rgb="FFD9D9D9"/>
      <rgbColor rgb="FFD09493"/>
      <rgbColor rgb="FFD9E8F5"/>
      <rgbColor rgb="FFFADBD8"/>
      <rgbColor rgb="FF4672A8"/>
      <rgbColor rgb="FF4299B0"/>
      <rgbColor rgb="FF99CC00"/>
      <rgbColor rgb="FFFFCC00"/>
      <rgbColor rgb="FFFF9900"/>
      <rgbColor rgb="FFE67E22"/>
      <rgbColor rgb="FF725990"/>
      <rgbColor rgb="FF7F8C8D"/>
      <rgbColor rgb="FF1F3864"/>
      <rgbColor rgb="FF27AE60"/>
      <rgbColor rgb="FF003300"/>
      <rgbColor rgb="FF1A1A2E"/>
      <rgbColor rgb="FFC0392B"/>
      <rgbColor rgb="FF993366"/>
      <rgbColor rgb="FF1A5276"/>
      <rgbColor rgb="FF2C3E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300" b="0" strike="noStrike">
                <a:uFillTx/>
                <a:latin typeface="Arial"/>
              </a:defRPr>
            </a:pPr>
            <a:r>
              <a:rPr sz="1800" b="1" strike="noStrike">
                <a:solidFill>
                  <a:srgbClr val="000000"/>
                </a:solidFill>
                <a:uFillTx/>
                <a:latin typeface="Calibri"/>
              </a:rPr>
              <a:t>2024 GHG Footprint by Category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pieChart>
        <varyColors val="1"/>
        <ser>
          <idx val="0"/>
          <order val="0"/>
          <tx>
            <strRef>
              <f>Charts!C4</f>
              <strCache>
                <ptCount val="1"/>
                <pt idx="0">
                  <v>tCO₂e (market)</v>
                </pt>
              </strCache>
            </strRef>
          </tx>
          <spPr>
            <a:solidFill xmlns:a="http://schemas.openxmlformats.org/drawingml/2006/main">
              <a:srgbClr val="4f81bd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explosion val="0"/>
          <dPt>
            <idx val="0"/>
            <spPr>
              <a:solidFill xmlns:a="http://schemas.openxmlformats.org/drawingml/2006/main">
                <a:srgbClr val="4672a8"/>
              </a:solidFill>
              <a:ln xmlns:a="http://schemas.openxmlformats.org/drawingml/2006/main" w="9360">
                <a:solidFill>
                  <a:srgbClr val="f9f9f9"/>
                </a:solidFill>
                <a:prstDash val="solid"/>
                <a:round/>
              </a:ln>
            </spPr>
          </dPt>
          <dPt>
            <idx val="1"/>
            <spPr>
              <a:solidFill xmlns:a="http://schemas.openxmlformats.org/drawingml/2006/main">
                <a:srgbClr val="ab4744"/>
              </a:solidFill>
              <a:ln xmlns:a="http://schemas.openxmlformats.org/drawingml/2006/main" w="9360">
                <a:solidFill>
                  <a:srgbClr val="f9f9f9"/>
                </a:solidFill>
                <a:prstDash val="solid"/>
                <a:round/>
              </a:ln>
            </spPr>
          </dPt>
          <dPt>
            <idx val="2"/>
            <spPr>
              <a:solidFill xmlns:a="http://schemas.openxmlformats.org/drawingml/2006/main">
                <a:srgbClr val="8aa64f"/>
              </a:solidFill>
              <a:ln xmlns:a="http://schemas.openxmlformats.org/drawingml/2006/main" w="9360">
                <a:solidFill>
                  <a:srgbClr val="f9f9f9"/>
                </a:solidFill>
                <a:prstDash val="solid"/>
                <a:round/>
              </a:ln>
            </spPr>
          </dPt>
          <dPt>
            <idx val="3"/>
            <spPr>
              <a:solidFill xmlns:a="http://schemas.openxmlformats.org/drawingml/2006/main">
                <a:srgbClr val="725990"/>
              </a:solidFill>
              <a:ln xmlns:a="http://schemas.openxmlformats.org/drawingml/2006/main" w="9360">
                <a:solidFill>
                  <a:srgbClr val="f9f9f9"/>
                </a:solidFill>
                <a:prstDash val="solid"/>
                <a:round/>
              </a:ln>
            </spPr>
          </dPt>
          <dPt>
            <idx val="4"/>
            <spPr>
              <a:solidFill xmlns:a="http://schemas.openxmlformats.org/drawingml/2006/main">
                <a:srgbClr val="4299b0"/>
              </a:solidFill>
              <a:ln xmlns:a="http://schemas.openxmlformats.org/drawingml/2006/main" w="9360">
                <a:solidFill>
                  <a:srgbClr val="f9f9f9"/>
                </a:solidFill>
                <a:prstDash val="solid"/>
                <a:round/>
              </a:ln>
            </spPr>
          </dPt>
          <dPt>
            <idx val="5"/>
            <spPr>
              <a:solidFill xmlns:a="http://schemas.openxmlformats.org/drawingml/2006/main">
                <a:srgbClr val="dc853e"/>
              </a:solidFill>
              <a:ln xmlns:a="http://schemas.openxmlformats.org/drawingml/2006/main" w="9360">
                <a:solidFill>
                  <a:srgbClr val="f9f9f9"/>
                </a:solidFill>
                <a:prstDash val="solid"/>
                <a:round/>
              </a:ln>
            </spPr>
          </dPt>
          <dPt>
            <idx val="6"/>
            <spPr>
              <a:solidFill xmlns:a="http://schemas.openxmlformats.org/drawingml/2006/main">
                <a:srgbClr val="93a9ce"/>
              </a:solidFill>
              <a:ln xmlns:a="http://schemas.openxmlformats.org/drawingml/2006/main" w="9360">
                <a:solidFill>
                  <a:srgbClr val="f9f9f9"/>
                </a:solidFill>
                <a:prstDash val="solid"/>
                <a:round/>
              </a:ln>
            </spPr>
          </dPt>
          <dPt>
            <idx val="7"/>
            <spPr>
              <a:solidFill xmlns:a="http://schemas.openxmlformats.org/drawingml/2006/main">
                <a:srgbClr val="d09493"/>
              </a:solidFill>
              <a:ln xmlns:a="http://schemas.openxmlformats.org/drawingml/2006/main" w="9360">
                <a:solidFill>
                  <a:srgbClr val="f9f9f9"/>
                </a:solidFill>
                <a:prstDash val="solid"/>
                <a:round/>
              </a:ln>
            </spPr>
          </dPt>
          <dLbls>
            <dLbl>
              <idx val="0"/>
              <txPr>
                <a:bodyPr xmlns:a="http://schemas.openxmlformats.org/drawingml/2006/main" wrap="square"/>
                <a:lstStyle xmlns:a="http://schemas.openxmlformats.org/drawingml/2006/main"/>
                <a:p xmlns:a="http://schemas.openxmlformats.org/drawingml/2006/main">
                  <a:pPr>
                    <a:defRPr sz="1000" b="0" strike="noStrik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  <a:r>
                    <a:t/>
                  </a:r>
                </a:p>
              </txPr>
              <dLblPos val="bestFit"/>
              <showLegendKey val="1"/>
              <showVal val="0"/>
              <showCatName val="0"/>
              <showSerName val="1"/>
              <showPercent val="1"/>
            </dLbl>
            <dLbl>
              <idx val="1"/>
              <txPr>
                <a:bodyPr xmlns:a="http://schemas.openxmlformats.org/drawingml/2006/main" wrap="square"/>
                <a:lstStyle xmlns:a="http://schemas.openxmlformats.org/drawingml/2006/main"/>
                <a:p xmlns:a="http://schemas.openxmlformats.org/drawingml/2006/main">
                  <a:pPr>
                    <a:defRPr sz="1000" b="0" strike="noStrik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  <a:r>
                    <a:t/>
                  </a:r>
                </a:p>
              </txPr>
              <dLblPos val="bestFit"/>
              <showLegendKey val="1"/>
              <showVal val="0"/>
              <showCatName val="0"/>
              <showSerName val="1"/>
              <showPercent val="1"/>
            </dLbl>
            <dLbl>
              <idx val="2"/>
              <txPr>
                <a:bodyPr xmlns:a="http://schemas.openxmlformats.org/drawingml/2006/main" wrap="square"/>
                <a:lstStyle xmlns:a="http://schemas.openxmlformats.org/drawingml/2006/main"/>
                <a:p xmlns:a="http://schemas.openxmlformats.org/drawingml/2006/main">
                  <a:pPr>
                    <a:defRPr sz="1000" b="0" strike="noStrik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  <a:r>
                    <a:t/>
                  </a:r>
                </a:p>
              </txPr>
              <dLblPos val="bestFit"/>
              <showLegendKey val="1"/>
              <showVal val="0"/>
              <showCatName val="0"/>
              <showSerName val="1"/>
              <showPercent val="1"/>
            </dLbl>
            <dLbl>
              <idx val="3"/>
              <txPr>
                <a:bodyPr xmlns:a="http://schemas.openxmlformats.org/drawingml/2006/main" wrap="square"/>
                <a:lstStyle xmlns:a="http://schemas.openxmlformats.org/drawingml/2006/main"/>
                <a:p xmlns:a="http://schemas.openxmlformats.org/drawingml/2006/main">
                  <a:pPr>
                    <a:defRPr sz="1000" b="0" strike="noStrik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  <a:r>
                    <a:t/>
                  </a:r>
                </a:p>
              </txPr>
              <dLblPos val="bestFit"/>
              <showLegendKey val="1"/>
              <showVal val="0"/>
              <showCatName val="0"/>
              <showSerName val="1"/>
              <showPercent val="1"/>
            </dLbl>
            <dLbl>
              <idx val="4"/>
              <txPr>
                <a:bodyPr xmlns:a="http://schemas.openxmlformats.org/drawingml/2006/main" wrap="square"/>
                <a:lstStyle xmlns:a="http://schemas.openxmlformats.org/drawingml/2006/main"/>
                <a:p xmlns:a="http://schemas.openxmlformats.org/drawingml/2006/main">
                  <a:pPr>
                    <a:defRPr sz="1000" b="0" strike="noStrik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  <a:r>
                    <a:t/>
                  </a:r>
                </a:p>
              </txPr>
              <dLblPos val="bestFit"/>
              <showLegendKey val="1"/>
              <showVal val="0"/>
              <showCatName val="0"/>
              <showSerName val="1"/>
              <showPercent val="1"/>
            </dLbl>
            <dLbl>
              <idx val="5"/>
              <txPr>
                <a:bodyPr xmlns:a="http://schemas.openxmlformats.org/drawingml/2006/main" wrap="square"/>
                <a:lstStyle xmlns:a="http://schemas.openxmlformats.org/drawingml/2006/main"/>
                <a:p xmlns:a="http://schemas.openxmlformats.org/drawingml/2006/main">
                  <a:pPr>
                    <a:defRPr sz="1000" b="0" strike="noStrik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  <a:r>
                    <a:t/>
                  </a:r>
                </a:p>
              </txPr>
              <dLblPos val="bestFit"/>
              <showLegendKey val="1"/>
              <showVal val="0"/>
              <showCatName val="0"/>
              <showSerName val="1"/>
              <showPercent val="1"/>
            </dLbl>
            <dLbl>
              <idx val="6"/>
              <txPr>
                <a:bodyPr xmlns:a="http://schemas.openxmlformats.org/drawingml/2006/main" wrap="square"/>
                <a:lstStyle xmlns:a="http://schemas.openxmlformats.org/drawingml/2006/main"/>
                <a:p xmlns:a="http://schemas.openxmlformats.org/drawingml/2006/main">
                  <a:pPr>
                    <a:defRPr sz="1000" b="0" strike="noStrik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  <a:r>
                    <a:t/>
                  </a:r>
                </a:p>
              </txPr>
              <dLblPos val="bestFit"/>
              <showLegendKey val="1"/>
              <showVal val="0"/>
              <showCatName val="0"/>
              <showSerName val="1"/>
              <showPercent val="1"/>
            </dLbl>
            <dLbl>
              <idx val="7"/>
              <txPr>
                <a:bodyPr xmlns:a="http://schemas.openxmlformats.org/drawingml/2006/main" wrap="square"/>
                <a:lstStyle xmlns:a="http://schemas.openxmlformats.org/drawingml/2006/main"/>
                <a:p xmlns:a="http://schemas.openxmlformats.org/drawingml/2006/main">
                  <a:pPr>
                    <a:defRPr sz="1000" b="0" strike="noStrik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  <a:r>
                    <a:t/>
                  </a:r>
                </a:p>
              </txPr>
              <dLblPos val="bestFit"/>
              <showLegendKey val="1"/>
              <showVal val="0"/>
              <showCatName val="0"/>
              <showSerName val="1"/>
              <showPercent val="1"/>
            </dLbl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r>
                  <a:t/>
                </a:r>
              </a:p>
            </txPr>
            <dLblPos val="bestFit"/>
            <showLegendKey val="1"/>
            <showVal val="0"/>
            <showCatName val="0"/>
            <showSerName val="1"/>
            <showPercent val="1"/>
            <showLeaderLines val="1"/>
          </dLbls>
          <cat>
            <strRef>
              <f>Charts!$B$5:$B$12</f>
              <strCache>
                <ptCount val="8"/>
                <pt idx="0">
                  <v>Scope 1 – Direct</v>
                </pt>
                <pt idx="1">
                  <v>Cat 1 – Purchased Goods</v>
                </pt>
                <pt idx="2">
                  <v>Cat 2 – Capital Goods</v>
                </pt>
                <pt idx="3">
                  <v>Cat 3 – Fuel &amp; Energy WTT</v>
                </pt>
                <pt idx="4">
                  <v>Cat 5 – Waste</v>
                </pt>
                <pt idx="5">
                  <v>Cat 6 – Business Travel</v>
                </pt>
                <pt idx="6">
                  <v>Cat 7 – Commuting</v>
                </pt>
                <pt idx="7">
                  <v>Cat 9 – Freight</v>
                </pt>
              </strCache>
            </strRef>
          </cat>
          <val>
            <numRef>
              <f>Charts!$C$5:$C$12</f>
              <numCache>
                <formatCode>#,##0.00</formatCode>
                <ptCount val="8"/>
                <pt idx="0">
                  <v>28.09</v>
                </pt>
                <pt idx="1">
                  <v>163.89</v>
                </pt>
                <pt idx="2">
                  <v>113.62</v>
                </pt>
                <pt idx="3">
                  <v>14.03</v>
                </pt>
                <pt idx="4">
                  <v>4.08</v>
                </pt>
                <pt idx="5">
                  <v>945.76</v>
                </pt>
                <pt idx="6">
                  <v>28.71</v>
                </pt>
                <pt idx="7">
                  <v>707.55</v>
                </pt>
              </numCache>
            </numRef>
          </val>
        </ser>
        <firstSliceAng val="0"/>
      </pieChart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>
              <a:solidFill>
                <a:srgbClr val="000000"/>
              </a:solidFill>
              <a:uFillTx/>
              <a:latin typeface="Calibri"/>
            </a:defRPr>
          </a:pPr>
          <a:r>
            <a:t/>
          </a:r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 rot="0"/>
          <a:lstStyle xmlns:a="http://schemas.openxmlformats.org/drawingml/2006/main"/>
          <a:p xmlns:a="http://schemas.openxmlformats.org/drawingml/2006/main">
            <a:pPr>
              <a:defRPr sz="1300" b="0" strike="noStrike">
                <a:uFillTx/>
                <a:latin typeface="Arial"/>
              </a:defRPr>
            </a:pPr>
            <a:r>
              <a:rPr sz="1800" b="1" strike="noStrike">
                <a:solidFill>
                  <a:srgbClr val="000000"/>
                </a:solidFill>
                <a:uFillTx/>
                <a:latin typeface="Calibri"/>
              </a:rPr>
              <a:t>Emissions by Scope (tCO₂e)</a:t>
            </a:r>
          </a:p>
        </rich>
      </tx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</title>
    <plotArea>
      <barChart>
        <barDir val="col"/>
        <grouping val="clustered"/>
        <varyColors val="0"/>
        <ser>
          <idx val="0"/>
          <order val="0"/>
          <tx>
            <strRef>
              <f>Charts!C15</f>
              <strCache>
                <ptCount val="1"/>
                <pt idx="0">
                  <v>tCO₂e</v>
                </pt>
              </strCache>
            </strRef>
          </tx>
          <spPr>
            <a:solidFill xmlns:a="http://schemas.openxmlformats.org/drawingml/2006/main">
              <a:srgbClr val="4f81bd"/>
            </a:solidFill>
            <a:ln xmlns:a="http://schemas.openxmlformats.org/drawingml/2006/main" w="9360">
              <a:solidFill>
                <a:srgbClr val="f9f9f9"/>
              </a:solidFill>
              <a:prstDash val="solid"/>
              <a:round/>
            </a:ln>
          </spPr>
          <invertIfNegative val="0"/>
          <dLbls>
            <txPr>
              <a:bodyPr xmlns:a="http://schemas.openxmlformats.org/drawingml/2006/main" wrap="square"/>
              <a:lstStyle xmlns:a="http://schemas.openxmlformats.org/drawingml/2006/main"/>
              <a:p xmlns:a="http://schemas.openxmlformats.org/drawingml/2006/main">
                <a:pPr>
                  <a:defRPr sz="1000" b="0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r>
                  <a:t/>
                </a:r>
              </a:p>
            </txPr>
            <dLblPos val="outEnd"/>
            <showLegendKey val="0"/>
            <showVal val="0"/>
            <showCatName val="0"/>
            <showSerName val="0"/>
            <showPercent val="0"/>
            <showLeaderLines val="1"/>
          </dLbls>
          <cat>
            <strRef>
              <f>Charts!$B$16:$B$18</f>
              <strCache>
                <ptCount val="3"/>
                <pt idx="0">
                  <v>Scope 1 Direct</v>
                </pt>
                <pt idx="1">
                  <v>Scope 2 Market</v>
                </pt>
                <pt idx="2">
                  <v>Scope 3 Value Chain</v>
                </pt>
              </strCache>
            </strRef>
          </cat>
          <val>
            <numRef>
              <f>Charts!$C$16:$C$18</f>
              <numCache>
                <formatCode>#,##0.00</formatCode>
                <ptCount val="3"/>
                <pt idx="0">
                  <v>28.09</v>
                </pt>
                <pt idx="1">
                  <v>0</v>
                </pt>
                <pt idx="2">
                  <v>1977.64</v>
                </pt>
              </numCache>
            </numRef>
          </val>
        </ser>
        <gapWidth val="150"/>
        <overlap val="0"/>
        <axId val="63526392"/>
        <axId val="8626985"/>
      </barChart>
      <catAx>
        <axId val="63526392"/>
        <scaling>
          <orientation val="minMax"/>
        </scaling>
        <delete val="0"/>
        <axPos val="b"/>
        <title>
          <tx>
            <rich>
              <a:bodyPr xmlns:a="http://schemas.openxmlformats.org/drawingml/2006/main" rot="0"/>
              <a:lstStyle xmlns:a="http://schemas.openxmlformats.org/drawingml/2006/main"/>
              <a:p xmlns:a="http://schemas.openxmlformats.org/drawingml/2006/main">
                <a:pPr>
                  <a:defRPr sz="1300" b="0" strike="noStrike">
                    <a:uFillTx/>
                    <a:latin typeface="Arial"/>
                  </a:defRPr>
                </a:pPr>
                <a:r>
                  <a:rPr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Scope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General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r>
              <a:t/>
            </a:r>
          </a:p>
        </txPr>
        <crossAx val="8626985"/>
        <crosses val="autoZero"/>
        <auto val="1"/>
        <lblAlgn val="ctr"/>
        <lblOffset val="100"/>
        <noMultiLvlLbl val="0"/>
      </catAx>
      <valAx>
        <axId val="8626985"/>
        <scaling>
          <orientation val="minMax"/>
        </scaling>
        <delete val="0"/>
        <axPos val="l"/>
        <majorGridlines>
          <spPr>
            <a:ln xmlns:a="http://schemas.openxmlformats.org/drawingml/2006/main" w="9360">
              <a:solidFill>
                <a:srgbClr val="878787"/>
              </a:solidFill>
              <a:prstDash val="solid"/>
              <a:round/>
            </a:ln>
          </spPr>
        </majorGridlines>
        <title>
          <tx>
            <rich>
              <a:bodyPr xmlns:a="http://schemas.openxmlformats.org/drawingml/2006/main" rot="-5400000"/>
              <a:lstStyle xmlns:a="http://schemas.openxmlformats.org/drawingml/2006/main"/>
              <a:p xmlns:a="http://schemas.openxmlformats.org/drawingml/2006/main">
                <a:pPr>
                  <a:defRPr sz="1300" b="0" strike="noStrike">
                    <a:uFillTx/>
                    <a:latin typeface="Arial"/>
                  </a:defRPr>
                </a:pPr>
                <a:r>
                  <a:rPr sz="1000" b="1" strike="noStrike">
                    <a:solidFill>
                      <a:srgbClr val="000000"/>
                    </a:solidFill>
                    <a:uFillTx/>
                    <a:latin typeface="Calibri"/>
                  </a:rPr>
                  <a:t>tCO₂e</a:t>
                </a:r>
              </a:p>
            </rich>
          </tx>
          <overlay val="0"/>
          <spPr>
            <a:noFill xmlns:a="http://schemas.openxmlformats.org/drawingml/2006/main"/>
            <a:ln xmlns:a="http://schemas.openxmlformats.org/drawingml/2006/main" w="0">
              <a:noFill/>
              <a:prstDash val="solid"/>
            </a:ln>
          </spPr>
        </title>
        <numFmt formatCode="#,##0.00" sourceLinked="0"/>
        <majorTickMark val="none"/>
        <minorTickMark val="none"/>
        <tickLblPos val="nextTo"/>
        <spPr>
          <a:ln xmlns:a="http://schemas.openxmlformats.org/drawingml/2006/main" w="9360">
            <a:solidFill>
              <a:srgbClr val="878787"/>
            </a:solidFill>
            <a:prstDash val="solid"/>
            <a:round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 sz="1000" b="0" strike="noStrike">
                <a:solidFill>
                  <a:srgbClr val="000000"/>
                </a:solidFill>
                <a:uFillTx/>
                <a:latin typeface="Calibri"/>
              </a:defRPr>
            </a:pPr>
            <a:r>
              <a:t/>
            </a:r>
          </a:p>
        </txPr>
        <crossAx val="63526392"/>
        <crosses val="autoZero"/>
        <crossBetween val="between"/>
      </valAx>
    </plotArea>
    <legend>
      <legendPos val="r"/>
      <overlay val="0"/>
      <spPr>
        <a:noFill xmlns:a="http://schemas.openxmlformats.org/drawingml/2006/main"/>
        <a:ln xmlns:a="http://schemas.openxmlformats.org/drawingml/2006/main" w="0">
          <a:noFill/>
          <a:prstDash val="solid"/>
        </a:ln>
      </spPr>
      <txPr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defRPr sz="1000" b="0" strike="noStrike">
              <a:solidFill>
                <a:srgbClr val="000000"/>
              </a:solidFill>
              <a:uFillTx/>
              <a:latin typeface="Calibri"/>
            </a:defRPr>
          </a:pPr>
          <a:r>
            <a:t/>
          </a:r>
        </a:p>
      </txPr>
    </legend>
    <plotVisOnly val="1"/>
    <dispBlanksAs val="gap"/>
  </chart>
  <spPr>
    <a:solidFill xmlns:a="http://schemas.openxmlformats.org/drawingml/2006/main">
      <a:srgbClr val="ffffff"/>
    </a:solidFill>
    <a:ln xmlns:a="http://schemas.openxmlformats.org/drawingml/2006/main" w="9360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twoCellAnchor editAs="oneCell">
    <from>
      <col>4</col>
      <colOff>0</colOff>
      <row>3</row>
      <rowOff>0</rowOff>
    </from>
    <to>
      <col>13</col>
      <colOff>255240</colOff>
      <row>27</row>
      <rowOff>152640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  <twoCellAnchor editAs="oneCell">
    <from>
      <col>4</col>
      <colOff>0</colOff>
      <row>18</row>
      <rowOff>0</rowOff>
    </from>
    <to>
      <col>12</col>
      <colOff>146880</colOff>
      <row>40</row>
      <rowOff>128160</rowOff>
    </to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two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B2:H39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1" zeroHeight="0" outlineLevelRow="0"/>
  <cols>
    <col width="2" customWidth="1" style="107" min="1" max="1"/>
    <col width="28" customWidth="1" style="107" min="2" max="2"/>
    <col width="16" customWidth="1" style="107" min="3" max="7"/>
    <col width="5" customWidth="1" style="107" min="8" max="8"/>
    <col width="24" customWidth="1" style="107" min="9" max="9"/>
    <col width="14" customWidth="1" style="107" min="10" max="12"/>
  </cols>
  <sheetData>
    <row r="1" ht="6" customHeight="1" s="108"/>
    <row r="2" ht="36" customHeight="1" s="108">
      <c r="B2" s="109" t="inlineStr">
        <is>
          <t>CADILLAC HERTZ TEAM JOTA — 2024 GHG FOOTPRINT</t>
        </is>
      </c>
    </row>
    <row r="3" ht="24" customHeight="1" s="108">
      <c r="B3" s="110" t="inlineStr">
        <is>
          <t>FIA 3-Star Environmental Accreditation  |  Reporting Period: 1 Jan – 31 Dec 2024  |  VSME (GHG Protocol 2004)</t>
        </is>
      </c>
    </row>
    <row r="4" ht="7.5" customHeight="1" s="108"/>
    <row r="5" ht="60" customHeight="1" s="108">
      <c r="B5" s="111" t="inlineStr">
        <is>
          <t>✔  Race fuel: Total Excellium Racing 100 — certified 100% sustainable bioethanol (EU RED II, ≥65% lifecycle GHG reduction). Biogenic CO₂ is excluded from Scope 1 per DEFRA GHG reporting guidance. Race fuel Scope 1 = 0.24 tCO₂e; WTT emissions (4.38 tCO₂e) reported in Scope 3 Category 3.</t>
        </is>
      </c>
    </row>
    <row r="6" ht="18" customHeight="1" s="108">
      <c r="B6" s="112" t="inlineStr">
        <is>
          <t>2024 GREENHOUSE GAS EMISSIONS SUMMARY</t>
        </is>
      </c>
    </row>
    <row r="7" ht="18" customHeight="1" s="108">
      <c r="B7" s="113" t="inlineStr">
        <is>
          <t>Scope</t>
        </is>
      </c>
      <c r="C7" s="113" t="inlineStr">
        <is>
          <t>GHG Source</t>
        </is>
      </c>
      <c r="D7" s="113" t="inlineStr">
        <is>
          <t>tCO₂e (market)</t>
        </is>
      </c>
      <c r="E7" s="113" t="inlineStr">
        <is>
          <t>tCO₂e (location)</t>
        </is>
      </c>
      <c r="F7" s="113" t="inlineStr">
        <is>
          <t>% of Total</t>
        </is>
      </c>
      <c r="G7" s="113" t="inlineStr">
        <is>
          <t>Status</t>
        </is>
      </c>
    </row>
    <row r="8" ht="21.75" customHeight="1" s="108">
      <c r="B8" s="114" t="inlineStr">
        <is>
          <t>Scope 1</t>
        </is>
      </c>
      <c r="C8" s="115" t="inlineStr">
        <is>
          <t>Direct Emissions (factory + race fuel)</t>
        </is>
      </c>
      <c r="D8" s="116" t="n">
        <v>28.09</v>
      </c>
      <c r="E8" s="117" t="n">
        <v>28.09</v>
      </c>
      <c r="F8" s="118">
        <f>D8/($D$8+$D$9+SUM(D10:D17))</f>
        <v/>
      </c>
      <c r="G8" s="119" t="inlineStr">
        <is>
          <t>Corrected — bioethanol factor</t>
        </is>
      </c>
    </row>
    <row r="9" ht="21.75" customHeight="1" s="108">
      <c r="B9" s="114" t="inlineStr">
        <is>
          <t>Scope 2</t>
        </is>
      </c>
      <c r="C9" s="115" t="inlineStr">
        <is>
          <t>Energy Indirect (market-based)</t>
        </is>
      </c>
      <c r="D9" s="116" t="n">
        <v>0</v>
      </c>
      <c r="E9" s="117" t="n">
        <v>10.43</v>
      </c>
      <c r="F9" s="118">
        <f>D9/($D$8+$D$9+SUM(D10:D17))</f>
        <v/>
      </c>
      <c r="G9" s="119" t="inlineStr">
        <is>
          <t>✔ Zero — renewable tariff</t>
        </is>
      </c>
    </row>
    <row r="10" ht="18" customHeight="1" s="108">
      <c r="B10" s="120" t="n"/>
      <c r="C10" s="121" t="inlineStr">
        <is>
          <t xml:space="preserve">  Cat 1: Purchased Goods &amp; Services</t>
        </is>
      </c>
      <c r="D10" s="122" t="n">
        <v>163.89</v>
      </c>
      <c r="E10" s="122" t="n">
        <v>163.89</v>
      </c>
      <c r="F10" s="123">
        <f>D10/($D$8+$D$9+SUM(D10:D17))</f>
        <v/>
      </c>
      <c r="G10" s="124" t="inlineStr">
        <is>
          <t>VSME calculated</t>
        </is>
      </c>
    </row>
    <row r="11" ht="18" customHeight="1" s="108">
      <c r="B11" s="125" t="n"/>
      <c r="C11" s="121" t="inlineStr">
        <is>
          <t xml:space="preserve">  Cat 2: Capital Goods</t>
        </is>
      </c>
      <c r="D11" s="122" t="n">
        <v>113.62</v>
      </c>
      <c r="E11" s="122" t="n">
        <v>113.62</v>
      </c>
      <c r="F11" s="123">
        <f>D11/($D$8+$D$9+SUM(D10:D17))</f>
        <v/>
      </c>
    </row>
    <row r="12" ht="18" customHeight="1" s="108">
      <c r="B12" s="125" t="n"/>
      <c r="C12" s="121" t="inlineStr">
        <is>
          <t xml:space="preserve">  Cat 3: Fuel- &amp; Energy-Related (WTT)</t>
        </is>
      </c>
      <c r="D12" s="122">
        <f>14.03</f>
        <v/>
      </c>
      <c r="E12" s="122">
        <f>14.03</f>
        <v/>
      </c>
      <c r="F12" s="123">
        <f>D12/($D$8+$D$9+SUM(D10:D17))</f>
        <v/>
      </c>
      <c r="G12" s="126" t="inlineStr">
        <is>
          <t>Incl. race fuel WTT (4.38)</t>
        </is>
      </c>
    </row>
    <row r="13" ht="18" customHeight="1" s="108">
      <c r="B13" s="125" t="n"/>
      <c r="C13" s="121" t="inlineStr">
        <is>
          <t xml:space="preserve">  Cat 4: Upstream Transport &amp; Distrib.</t>
        </is>
      </c>
      <c r="D13" s="122" t="n">
        <v>0</v>
      </c>
      <c r="E13" s="122" t="n">
        <v>0</v>
      </c>
      <c r="G13" s="127" t="inlineStr">
        <is>
          <t>Excluded — documented</t>
        </is>
      </c>
    </row>
    <row r="14" ht="18" customHeight="1" s="108">
      <c r="B14" s="125" t="n"/>
      <c r="C14" s="121" t="inlineStr">
        <is>
          <t xml:space="preserve">  Cat 5: Waste Generated in Operations</t>
        </is>
      </c>
      <c r="D14" s="122" t="n">
        <v>4.08</v>
      </c>
      <c r="E14" s="122" t="n">
        <v>4.08</v>
      </c>
      <c r="F14" s="123">
        <f>D14/($D$8+$D$9+SUM(D10:D17))</f>
        <v/>
      </c>
    </row>
    <row r="15" ht="18" customHeight="1" s="108">
      <c r="B15" s="125" t="n"/>
      <c r="C15" s="121" t="inlineStr">
        <is>
          <t xml:space="preserve">  Cat 6: Business Travel (air to races)</t>
        </is>
      </c>
      <c r="D15" s="122" t="n">
        <v>945.76</v>
      </c>
      <c r="E15" s="122" t="n">
        <v>945.76</v>
      </c>
      <c r="F15" s="123">
        <f>D15/($D$8+$D$9+SUM(D10:D17))</f>
        <v/>
      </c>
    </row>
    <row r="16" ht="18" customHeight="1" s="108">
      <c r="B16" s="125" t="n"/>
      <c r="C16" s="121" t="inlineStr">
        <is>
          <t xml:space="preserve">  Cat 7: Employee Commuting</t>
        </is>
      </c>
      <c r="D16" s="122" t="n">
        <v>28.71</v>
      </c>
      <c r="E16" s="122" t="n">
        <v>28.71</v>
      </c>
      <c r="F16" s="123">
        <f>D16/($D$8+$D$9+SUM(D10:D17))</f>
        <v/>
      </c>
    </row>
    <row r="17" ht="18" customHeight="1" s="108">
      <c r="B17" s="125" t="n"/>
      <c r="C17" s="121" t="inlineStr">
        <is>
          <t xml:space="preserve">  Cat 9: Downstream Transport/Freight</t>
        </is>
      </c>
      <c r="D17" s="122" t="n">
        <v>707.55</v>
      </c>
      <c r="E17" s="122" t="n">
        <v>707.55</v>
      </c>
      <c r="F17" s="123">
        <f>D17/($D$8+$D$9+SUM(D10:D17))</f>
        <v/>
      </c>
    </row>
    <row r="18" ht="25.5" customHeight="1" s="108">
      <c r="B18" s="128" t="inlineStr">
        <is>
          <t>TOTAL (MARKET-BASED)</t>
        </is>
      </c>
      <c r="D18" s="129">
        <f>D8+D9+SUM(D10:D17)</f>
        <v/>
      </c>
      <c r="E18" s="130" t="inlineStr">
        <is>
          <t>Location-based</t>
        </is>
      </c>
      <c r="F18" s="131" t="inlineStr">
        <is>
          <t>100.0%</t>
        </is>
      </c>
      <c r="G18" s="110" t="inlineStr">
        <is>
          <t>tCO₂e</t>
        </is>
      </c>
    </row>
    <row r="19" ht="15" customHeight="1" s="108"/>
    <row r="20" ht="15.75" customHeight="1" s="108">
      <c r="B20" s="132" t="inlineStr">
        <is>
          <t>Scope 1</t>
        </is>
      </c>
      <c r="C20" s="132" t="inlineStr">
        <is>
          <t>Scope 2 Market</t>
        </is>
      </c>
      <c r="D20" s="133" t="inlineStr">
        <is>
          <t>Scope 3 Total</t>
        </is>
      </c>
      <c r="E20" s="134" t="inlineStr">
        <is>
          <t>TOTAL (market)</t>
        </is>
      </c>
      <c r="F20" s="135" t="inlineStr">
        <is>
          <t>Per Race Event</t>
        </is>
      </c>
    </row>
    <row r="21" ht="30" customHeight="1" s="108">
      <c r="B21" s="136">
        <f>D8</f>
        <v/>
      </c>
      <c r="C21" s="136">
        <f>D9</f>
        <v/>
      </c>
      <c r="D21" s="137">
        <f>SUM(D10:D17)</f>
        <v/>
      </c>
      <c r="E21" s="138">
        <f>D8+D9+SUM(D10:D17)</f>
        <v/>
      </c>
      <c r="F21" s="139">
        <f>(D8+D9+SUM(D10:D17))/8</f>
        <v/>
      </c>
    </row>
    <row r="22" ht="15.75" customHeight="1" s="108">
      <c r="B22" s="140" t="inlineStr">
        <is>
          <t>*8 race events in 2024 WEC season (Sebring, Spa, Le Mans, São Paulo, Fuji, Austin, Bahrain, Qatar)</t>
        </is>
      </c>
    </row>
    <row r="23" ht="27.75" customHeight="1" s="108">
      <c r="B23" s="141" t="inlineStr">
        <is>
          <t>Scope 2 market-based = 0.00 tCO₂e: 100% renewable electricity tariff  |  Scope 2 location-based = 10.43 tCO₂e (UK grid intensity)  |  Scope 3 Cat 4 (Upstream Transport) excluded — insufficient supplier delivery data (standard VSME SME exclusion)  |  Scope 3 Cat 8,10–15 not applicable to motorsport SME</t>
        </is>
      </c>
    </row>
    <row r="24" ht="13.5" customHeight="1" s="108">
      <c r="B24" s="140" t="inlineStr">
        <is>
          <t>Methodology: GHG Protocol Corporate Accounting and Reporting Standard (WRI/WBCSD, 2004)  |  Emission Factors: UK Government DEFRA 2024 GHG Conversion Factors for Company Reporting  |  Biofuel treatment: DEFRA 2024 guidance — biogenic CO₂ from certified sustainable bioethanol excluded from Scope 1 (N₂O + CH₄ only)  |  Bioethanol emission factor: 0.00868 kg CO₂e/L (Scope 1); WTT: 0.15883 kg CO₂e/L (Scope 3 Cat 3)  |  Organisational boundary: Operational control  |  Scope 2 approach: Market-based (primary); location-based shown for reference  |  Prepared by: Timothy Rocker, Sustainability Manager, Cadillac Hertz Team JOTA, March 2026</t>
        </is>
      </c>
    </row>
    <row r="27" ht="19.5" customHeight="1" s="108">
      <c r="B27" s="142" t="inlineStr">
        <is>
          <t>METHODOLOGY &amp; REPORTING DISCLOSURE</t>
        </is>
      </c>
      <c r="C27" s="143" t="n"/>
      <c r="D27" s="143" t="n"/>
      <c r="E27" s="143" t="n"/>
      <c r="F27" s="143" t="n"/>
      <c r="G27" s="143" t="n"/>
      <c r="H27" s="143" t="n"/>
    </row>
    <row r="28" ht="39.75" customHeight="1" s="108">
      <c r="B28" s="144" t="inlineStr">
        <is>
          <t>Reporting Standard</t>
        </is>
      </c>
      <c r="C28" s="145" t="inlineStr">
        <is>
          <t>GHG Protocol Corporate Accounting and Reporting Standard (WRI/WBCSD, 2004). Scope 1, 2 and 3 reported in line with the standard.</t>
        </is>
      </c>
      <c r="D28" s="146" t="n"/>
      <c r="E28" s="146" t="n"/>
      <c r="F28" s="146" t="n"/>
      <c r="G28" s="146" t="n"/>
      <c r="H28" s="146" t="n"/>
    </row>
    <row r="29" ht="39.75" customHeight="1" s="108">
      <c r="B29" s="147" t="inlineStr">
        <is>
          <t>Emission Factors</t>
        </is>
      </c>
      <c r="C29" s="148" t="inlineStr">
        <is>
          <t>UK Government DEFRA 2024 GHG Conversion Factors for Company Reporting (published June 2024). All factors applied as specified for the relevant fuel/activity type and year.</t>
        </is>
      </c>
      <c r="D29" s="149" t="n"/>
      <c r="E29" s="149" t="n"/>
      <c r="F29" s="149" t="n"/>
      <c r="G29" s="149" t="n"/>
      <c r="H29" s="149" t="n"/>
    </row>
    <row r="30" ht="39.75" customHeight="1" s="108">
      <c r="B30" s="144" t="inlineStr">
        <is>
          <t>Race Fuel Treatment</t>
        </is>
      </c>
      <c r="C30" s="145" t="inlineStr">
        <is>
          <t>Total Excellium Racing 100 is certified 100% sustainable bioethanol (EU RED II, ≥65% lifecycle GHG reduction). Biogenic CO₂ from combustion is excluded from Scope 1 per DEFRA 2024 guidance. Only N₂O and CH₄ combustion emissions are counted (0.00868 kg CO₂e/L Scope 1). Upstream WTT emissions (0.15883 kg CO₂e/L; total 4.38 tCO₂e) are reported in Scope 3 Category 3.</t>
        </is>
      </c>
      <c r="D30" s="146" t="n"/>
      <c r="E30" s="146" t="n"/>
      <c r="F30" s="146" t="n"/>
      <c r="G30" s="146" t="n"/>
      <c r="H30" s="146" t="n"/>
    </row>
    <row r="31" ht="39.75" customHeight="1" s="108">
      <c r="B31" s="147" t="inlineStr">
        <is>
          <t>Logistics &amp; Road Freight</t>
        </is>
      </c>
      <c r="C31" s="148" t="inlineStr">
        <is>
          <t>All logistics, road haulage (HGV), sea freight, and chartered air freight emissions are third-party transport reported in Scope 3 Category 9 using DEFRA 2024 freight emission factors. These vehicles use conventional diesel/aviation fuel — the bioethanol factor applies only to race car fuel consumption.</t>
        </is>
      </c>
      <c r="D31" s="149" t="n"/>
      <c r="E31" s="149" t="n"/>
      <c r="F31" s="149" t="n"/>
      <c r="G31" s="149" t="n"/>
      <c r="H31" s="149" t="n"/>
    </row>
    <row r="32" ht="39.75" customHeight="1" s="108">
      <c r="B32" s="144" t="inlineStr">
        <is>
          <t>Organisational Boundary</t>
        </is>
      </c>
      <c r="C32" s="145" t="inlineStr">
        <is>
          <t>Operational control approach (GHG Protocol). Covers all operations under the management control of Cadillac Hertz Team JOTA at the Bells Yew Green facility and WEC race events.</t>
        </is>
      </c>
      <c r="D32" s="146" t="n"/>
      <c r="E32" s="146" t="n"/>
      <c r="F32" s="146" t="n"/>
      <c r="G32" s="146" t="n"/>
      <c r="H32" s="146" t="n"/>
    </row>
    <row r="33" ht="39.75" customHeight="1" s="108">
      <c r="B33" s="147" t="inlineStr">
        <is>
          <t>Scope 2 Approach</t>
        </is>
      </c>
      <c r="C33" s="148" t="inlineStr">
        <is>
          <t>Market-based (primary): 0.00 tCO₂e — electricity supplied under a 100% renewable tariff (ScottishPower). Location-based: 10.43 tCO₂e (UK grid average intensity, 207 g CO₂e/kWh, DEFRA 2024). Both figures are disclosed in line with GHG Protocol Scope 2 Guidance.</t>
        </is>
      </c>
      <c r="D33" s="149" t="n"/>
      <c r="E33" s="149" t="n"/>
      <c r="F33" s="149" t="n"/>
      <c r="G33" s="149" t="n"/>
      <c r="H33" s="149" t="n"/>
    </row>
    <row r="34" ht="39.75" customHeight="1" s="108">
      <c r="B34" s="144" t="inlineStr">
        <is>
          <t>Scope 3 Exclusions</t>
        </is>
      </c>
      <c r="C34" s="145" t="inlineStr">
        <is>
          <t>Category 4 (Upstream Transport &amp; Distribution) excluded — insufficient supplier-specific delivery data. This is a standard exclusion for SMEs under the VSME framework. Category 8 (Upstream Leased Assets) and Categories 10–15 excluded as not applicable to motorsport SME operations. All exclusions documented in KPI Baseline Methodology 2024.xlsx.</t>
        </is>
      </c>
      <c r="D34" s="146" t="n"/>
      <c r="E34" s="146" t="n"/>
      <c r="F34" s="146" t="n"/>
      <c r="G34" s="146" t="n"/>
      <c r="H34" s="146" t="n"/>
    </row>
    <row r="35" ht="39.75" customHeight="1" s="108">
      <c r="B35" s="147" t="inlineStr">
        <is>
          <t>Base Year</t>
        </is>
      </c>
      <c r="C35" s="148" t="inlineStr">
        <is>
          <t>2024 (first year of formal GHG reporting). No base year recalculation policy has been set at this stage; 2024 is the baseline against which future reductions will be measured.</t>
        </is>
      </c>
      <c r="D35" s="149" t="n"/>
      <c r="E35" s="149" t="n"/>
      <c r="F35" s="149" t="n"/>
      <c r="G35" s="149" t="n"/>
      <c r="H35" s="149" t="n"/>
    </row>
    <row r="36" ht="39.75" customHeight="1" s="108">
      <c r="B36" s="144" t="inlineStr">
        <is>
          <t>Reporting Period</t>
        </is>
      </c>
      <c r="C36" s="145" t="inlineStr">
        <is>
          <t>1 January 2024 to 31 December 2024 (full calendar year, aligned to FIA 3-Star Environmental Accreditation reporting requirements).</t>
        </is>
      </c>
      <c r="D36" s="146" t="n"/>
      <c r="E36" s="146" t="n"/>
      <c r="F36" s="146" t="n"/>
      <c r="G36" s="146" t="n"/>
      <c r="H36" s="146" t="n"/>
    </row>
    <row r="37" ht="27.75" customHeight="1" s="108">
      <c r="B37" s="147" t="inlineStr">
        <is>
          <t>Prepared by</t>
        </is>
      </c>
      <c r="C37" s="148" t="inlineStr">
        <is>
          <t>Timothy Rocker — Sustainability Manager, Cadillac Hertz Team JOTA  |  25 March 2026</t>
        </is>
      </c>
      <c r="D37" s="149" t="n"/>
      <c r="E37" s="149" t="n"/>
      <c r="F37" s="149" t="n"/>
      <c r="G37" s="149" t="n"/>
      <c r="H37" s="149" t="n"/>
    </row>
    <row r="38" ht="27.75" customHeight="1" s="108">
      <c r="B38" s="144" t="inlineStr">
        <is>
          <t>Approved by</t>
        </is>
      </c>
      <c r="C38" s="145" t="inlineStr">
        <is>
          <t>Timothy Rocker — Sustainability Manager, Cadillac Hertz Team JOTA  |  25 March 2026</t>
        </is>
      </c>
      <c r="D38" s="146" t="n"/>
      <c r="E38" s="146" t="n"/>
      <c r="F38" s="146" t="n"/>
      <c r="G38" s="146" t="n"/>
      <c r="H38" s="146" t="n"/>
    </row>
    <row r="39" ht="39.75" customHeight="1" s="108">
      <c r="B39" s="147" t="inlineStr">
        <is>
          <t>Document Purpose</t>
        </is>
      </c>
      <c r="C39" s="148" t="inlineStr">
        <is>
          <t>This document constitutes the primary carbon footprint evidence for Cadillac Hertz Team JOTA's FIA 3-Star Environmental Accreditation audit submission. Calculations are independent and performed using the DEFRA 2024 conversion factors and GHG Protocol methodology.</t>
        </is>
      </c>
      <c r="D39" s="149" t="n"/>
      <c r="E39" s="149" t="n"/>
      <c r="F39" s="149" t="n"/>
      <c r="G39" s="149" t="n"/>
      <c r="H39" s="149" t="n"/>
    </row>
  </sheetData>
  <mergeCells count="8">
    <mergeCell ref="B3:G3"/>
    <mergeCell ref="B2:G2"/>
    <mergeCell ref="B24:G24"/>
    <mergeCell ref="B22:G22"/>
    <mergeCell ref="B5:G5"/>
    <mergeCell ref="B23:G23"/>
    <mergeCell ref="B18:C18"/>
    <mergeCell ref="B6:G6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B2:I18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07" min="1" max="1"/>
    <col width="30" customWidth="1" style="107" min="2" max="2"/>
    <col width="18" customWidth="1" style="107" min="3" max="3"/>
  </cols>
  <sheetData>
    <row r="1" ht="6" customHeight="1" s="108"/>
    <row r="2" ht="31.5" customHeight="1" s="108">
      <c r="B2" s="150" t="inlineStr">
        <is>
          <t>2024 CARBON FOOTPRINT — VISUAL BREAKDOWN</t>
        </is>
      </c>
    </row>
    <row r="4" ht="15.75" customHeight="1" s="108">
      <c r="B4" s="151" t="inlineStr">
        <is>
          <t>GHG Category</t>
        </is>
      </c>
      <c r="C4" s="151" t="inlineStr">
        <is>
          <t>tCO₂e (market)</t>
        </is>
      </c>
    </row>
    <row r="5" ht="18" customHeight="1" s="108">
      <c r="B5" s="152" t="inlineStr">
        <is>
          <t>Scope 1 – Direct</t>
        </is>
      </c>
      <c r="C5" s="153">
        <f>'Carbon Summary'!D8</f>
        <v/>
      </c>
    </row>
    <row r="6" ht="18" customHeight="1" s="108">
      <c r="B6" s="154" t="inlineStr">
        <is>
          <t>Cat 1 – Purchased Goods</t>
        </is>
      </c>
      <c r="C6" s="155">
        <f>'Carbon Summary'!D10</f>
        <v/>
      </c>
    </row>
    <row r="7" ht="18" customHeight="1" s="108">
      <c r="B7" s="152" t="inlineStr">
        <is>
          <t>Cat 2 – Capital Goods</t>
        </is>
      </c>
      <c r="C7" s="153">
        <f>'Carbon Summary'!D11</f>
        <v/>
      </c>
    </row>
    <row r="8" ht="18" customHeight="1" s="108">
      <c r="B8" s="154" t="inlineStr">
        <is>
          <t>Cat 3 – Fuel &amp; Energy WTT</t>
        </is>
      </c>
      <c r="C8" s="155">
        <f>'Carbon Summary'!D12</f>
        <v/>
      </c>
    </row>
    <row r="9" ht="18" customHeight="1" s="108">
      <c r="B9" s="152" t="inlineStr">
        <is>
          <t>Cat 5 – Waste</t>
        </is>
      </c>
      <c r="C9" s="153">
        <f>'Carbon Summary'!D14</f>
        <v/>
      </c>
    </row>
    <row r="10" ht="18" customHeight="1" s="108">
      <c r="B10" s="154" t="inlineStr">
        <is>
          <t>Cat 6 – Business Travel</t>
        </is>
      </c>
      <c r="C10" s="155">
        <f>'Carbon Summary'!D15</f>
        <v/>
      </c>
    </row>
    <row r="11" ht="18" customHeight="1" s="108">
      <c r="B11" s="152" t="inlineStr">
        <is>
          <t>Cat 7 – Commuting</t>
        </is>
      </c>
      <c r="C11" s="153">
        <f>'Carbon Summary'!D16</f>
        <v/>
      </c>
    </row>
    <row r="12" ht="18" customHeight="1" s="108">
      <c r="B12" s="154" t="inlineStr">
        <is>
          <t>Cat 9 – Freight</t>
        </is>
      </c>
      <c r="C12" s="155">
        <f>'Carbon Summary'!D17</f>
        <v/>
      </c>
    </row>
    <row r="15" ht="15" customHeight="1" s="108">
      <c r="B15" s="107" t="inlineStr">
        <is>
          <t>Scope</t>
        </is>
      </c>
      <c r="C15" s="107" t="inlineStr">
        <is>
          <t>tCO₂e</t>
        </is>
      </c>
    </row>
    <row r="16" ht="15" customHeight="1" s="108">
      <c r="B16" s="107" t="inlineStr">
        <is>
          <t>Scope 1 Direct</t>
        </is>
      </c>
      <c r="C16" s="156">
        <f>'Carbon Summary'!D8</f>
        <v/>
      </c>
    </row>
    <row r="17" ht="15" customHeight="1" s="108">
      <c r="B17" s="107" t="inlineStr">
        <is>
          <t>Scope 2 Market</t>
        </is>
      </c>
      <c r="C17" s="156">
        <f>'Carbon Summary'!D9</f>
        <v/>
      </c>
    </row>
    <row r="18" ht="15" customHeight="1" s="108">
      <c r="B18" s="107" t="inlineStr">
        <is>
          <t>Scope 3 Value Chain</t>
        </is>
      </c>
      <c r="C18" s="156">
        <f>'Carbon Summary'!D10+'Carbon Summary'!D11+'Carbon Summary'!D12+'Carbon Summary'!D14+'Carbon Summary'!D15+'Carbon Summary'!D16+'Carbon Summary'!D17</f>
        <v/>
      </c>
    </row>
  </sheetData>
  <mergeCells count="1">
    <mergeCell ref="B2:I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B2:G11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07" min="1" max="1"/>
    <col width="32" customWidth="1" style="107" min="2" max="2"/>
    <col width="18" customWidth="1" style="107" min="3" max="5"/>
    <col width="16" customWidth="1" style="107" min="6" max="6"/>
    <col width="22" customWidth="1" style="107" min="7" max="7"/>
  </cols>
  <sheetData>
    <row r="1" ht="6" customHeight="1" s="108"/>
    <row r="2" ht="30" customHeight="1" s="108">
      <c r="B2" s="157" t="inlineStr">
        <is>
          <t>SCOPE 1 — DIRECT GHG EMISSIONS  |  2024</t>
        </is>
      </c>
    </row>
    <row r="3" ht="15.75" customHeight="1" s="108">
      <c r="B3" s="158" t="inlineStr">
        <is>
          <t>Direct emissions from sources owned or controlled by the organisation. Calculated using DEFRA 2024 UK emission factors.</t>
        </is>
      </c>
    </row>
    <row r="4" ht="6" customHeight="1" s="108"/>
    <row r="5" ht="19.5" customHeight="1" s="108">
      <c r="B5" s="151" t="inlineStr">
        <is>
          <t>Emission Source</t>
        </is>
      </c>
      <c r="C5" s="151" t="inlineStr">
        <is>
          <t>Quantity</t>
        </is>
      </c>
      <c r="D5" s="151" t="inlineStr">
        <is>
          <t>Unit</t>
        </is>
      </c>
      <c r="E5" s="151" t="inlineStr">
        <is>
          <t>Emission Factor</t>
        </is>
      </c>
      <c r="F5" s="151" t="inlineStr">
        <is>
          <t>tCO₂e</t>
        </is>
      </c>
      <c r="G5" s="151" t="inlineStr">
        <is>
          <t>Notes</t>
        </is>
      </c>
    </row>
    <row r="6" ht="39.75" customHeight="1" s="108">
      <c r="B6" s="152" t="inlineStr">
        <is>
          <t>Factory — Kerosene Boiler (heating)</t>
        </is>
      </c>
      <c r="C6" s="159" t="inlineStr">
        <is>
          <t>2,915</t>
        </is>
      </c>
      <c r="D6" s="159" t="inlineStr">
        <is>
          <t>litres</t>
        </is>
      </c>
      <c r="E6" s="160" t="inlineStr">
        <is>
          <t>2.51784 kg CO₂e/L (DEFRA 2024 kerosene)</t>
        </is>
      </c>
      <c r="F6" s="161">
        <f>C6*2.51784/1000</f>
        <v/>
      </c>
      <c r="G6" s="160" t="inlineStr">
        <is>
          <t>Kerosene oil-fired boiler — HQ heating. Fuel consumption recorded for the 2024 WEC season.</t>
        </is>
      </c>
    </row>
    <row r="7" ht="39.75" customHeight="1" s="108">
      <c r="B7" s="154" t="inlineStr">
        <is>
          <t>Company Vehicles (diesel)</t>
        </is>
      </c>
      <c r="C7" s="162" t="inlineStr">
        <is>
          <t>~various</t>
        </is>
      </c>
      <c r="D7" s="162" t="inlineStr">
        <is>
          <t>km</t>
        </is>
      </c>
      <c r="E7" s="163" t="inlineStr">
        <is>
          <t>DEFRA 2024 van/car factors</t>
        </is>
      </c>
      <c r="F7" s="164" t="inlineStr">
        <is>
          <t>~20.41</t>
        </is>
      </c>
      <c r="G7" s="163" t="inlineStr">
        <is>
          <t>Company vehicles fleet (road cars, vans, trucks used for day-to-day operations at Bells Yew Green). Calculated from DEFRA 2024 company car/van emission factors applied to annual mileage data.</t>
        </is>
      </c>
    </row>
    <row r="8" ht="39.75" customHeight="1" s="108">
      <c r="B8" s="165" t="inlineStr">
        <is>
          <t>Race Fuel — Total Excellium Racing 100</t>
        </is>
      </c>
      <c r="C8" s="166" t="inlineStr">
        <is>
          <t>27,566</t>
        </is>
      </c>
      <c r="D8" s="166" t="inlineStr">
        <is>
          <t>litres</t>
        </is>
      </c>
      <c r="E8" s="167" t="inlineStr">
        <is>
          <t>0.00868 kg CO₂e/L (DEFRA 2024 bioethanol — N₂O/CH₄ only; biogenic CO₂ = zero)</t>
        </is>
      </c>
      <c r="F8" s="168">
        <f>27566*0.00868/1000</f>
        <v/>
      </c>
      <c r="G8" s="169" t="inlineStr">
        <is>
          <t>100% sustainable bioethanol (EU RED II ≥65% lifecycle reduction, wine residue feedstock). WTT upstream emissions (4.38 tCO₂e) reported separately in Scope 3 Cat 3. DO NOT use diesel factor — biogenic CO₂ is excluded from Scope 1 per DEFRA guidance.</t>
        </is>
      </c>
    </row>
    <row r="9" ht="21.75" customHeight="1" s="108">
      <c r="B9" s="128" t="inlineStr">
        <is>
          <t>SCOPE 1 TOTAL</t>
        </is>
      </c>
      <c r="F9" s="170" t="n">
        <v>28.09</v>
      </c>
      <c r="G9" s="110" t="inlineStr">
        <is>
          <t>tCO₂e (market-based)</t>
        </is>
      </c>
    </row>
    <row r="10" ht="15" customHeight="1" s="108"/>
    <row r="11" ht="54.75" customHeight="1" s="108">
      <c r="B11" s="111" t="inlineStr">
        <is>
          <t>WHY IS THE RACE FUEL SCOPE 1 SO LOW?
Total Excellium Racing 100 is made from bioethanol (wine residues, French agriculture). Under DEFRA's GHG reporting framework and the GHG Protocol, CO₂ emissions from burning biofuels are classified as 'biogenic' — they were recently absorbed from the atmosphere by plants — so they are treated as zero in Scope 1. Only non-CO₂ gases (N₂O and CH₄) count, giving an effective factor of ~0.00868 kg CO₂e/litre. This is ~99.7% lower than fossil diesel (2.51784 kg CO₂e/L). The upstream/production emissions (0.159 kg CO₂e/L) are captured in Scope 3 Category 3.</t>
        </is>
      </c>
    </row>
  </sheetData>
  <mergeCells count="4">
    <mergeCell ref="B3:G3"/>
    <mergeCell ref="B2:G2"/>
    <mergeCell ref="B9:E9"/>
    <mergeCell ref="B11:G1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B2:G17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07" min="1" max="1"/>
    <col width="32" customWidth="1" style="107" min="2" max="2"/>
    <col width="18" customWidth="1" style="107" min="3" max="5"/>
    <col width="16" customWidth="1" style="107" min="6" max="6"/>
    <col width="25" customWidth="1" style="107" min="7" max="7"/>
  </cols>
  <sheetData>
    <row r="1" ht="6" customHeight="1" s="108"/>
    <row r="2" ht="30" customHeight="1" s="108">
      <c r="B2" s="171" t="inlineStr">
        <is>
          <t>SCOPE 2 — ENERGY INDIRECT EMISSIONS  |  2024</t>
        </is>
      </c>
    </row>
    <row r="3" ht="15.75" customHeight="1" s="108">
      <c r="B3" s="158" t="inlineStr">
        <is>
          <t>Indirect emissions from purchased electricity. Market-based = 0.00 tCO₂e (100% renewable tariff — confirmed with energy supplier). Location-based shown for reference only.</t>
        </is>
      </c>
    </row>
    <row r="5" ht="23.25" customHeight="1" s="108">
      <c r="B5" s="172" t="inlineStr">
        <is>
          <t>Energy Source</t>
        </is>
      </c>
      <c r="C5" s="172" t="inlineStr">
        <is>
          <t>Consumption (MWh)</t>
        </is>
      </c>
      <c r="D5" s="172" t="inlineStr">
        <is>
          <t>Market-Based (tCO₂e)</t>
        </is>
      </c>
      <c r="E5" s="172" t="inlineStr">
        <is>
          <t>Location-Based (tCO₂e)</t>
        </is>
      </c>
      <c r="F5" s="172" t="inlineStr">
        <is>
          <t>Period</t>
        </is>
      </c>
      <c r="G5" s="172" t="inlineStr">
        <is>
          <t>Notes</t>
        </is>
      </c>
    </row>
    <row r="6" ht="21.75" customHeight="1" s="108">
      <c r="B6" s="173" t="inlineStr">
        <is>
          <t>Electricity (grid, renewable tariff)</t>
        </is>
      </c>
      <c r="C6" s="174" t="n">
        <v>50.39</v>
      </c>
      <c r="D6" s="175" t="n">
        <v>0</v>
      </c>
      <c r="E6" s="176" t="n">
        <v>10.43</v>
      </c>
      <c r="F6" s="177" t="inlineStr">
        <is>
          <t>1 Jan – 31 Dec 2024</t>
        </is>
      </c>
      <c r="G6" s="178" t="inlineStr">
        <is>
          <t>Confirmed via meter readings (912,438 → 962,828 kWh). Renewable tariff = zero market-based emissions.</t>
        </is>
      </c>
    </row>
    <row r="7" ht="21.75" customHeight="1" s="108">
      <c r="B7" s="179" t="inlineStr">
        <is>
          <t>Electricity — 2025 (Jan–Dec, estimated)</t>
        </is>
      </c>
      <c r="C7" s="180" t="n">
        <v>47.19</v>
      </c>
      <c r="D7" s="181" t="n">
        <v>0</v>
      </c>
      <c r="E7" s="181" t="inlineStr">
        <is>
          <t>~10.08</t>
        </is>
      </c>
      <c r="F7" s="182" t="inlineStr">
        <is>
          <t>1 Jan – 31 Dec 2025 (est.)</t>
        </is>
      </c>
      <c r="G7" s="183" t="inlineStr">
        <is>
          <t>Confirmed to 17 Dec 2025 (46,156 kWh); Dec 17–31 extrapolated at 74 kWh/day. Latest meter: 22,192 kWh (24 Mar 2026).</t>
        </is>
      </c>
    </row>
    <row r="8" ht="19.5" customHeight="1" s="108">
      <c r="B8" s="184" t="inlineStr">
        <is>
          <t>Year-on-year change (2024→2025)</t>
        </is>
      </c>
      <c r="C8" s="185">
        <f>(C7-C6)/C6</f>
        <v/>
      </c>
      <c r="D8" s="186" t="inlineStr">
        <is>
          <t>0.00 (both years)</t>
        </is>
      </c>
      <c r="E8" s="187" t="inlineStr">
        <is>
          <t>Target: −10% by audit date. Currently tracking ~−6.3%. Data confirmed to 17 Dec 2025.</t>
        </is>
      </c>
    </row>
    <row r="10" ht="18" customHeight="1" s="108">
      <c r="B10" s="151" t="inlineStr">
        <is>
          <t>ELECTRICITY METER READINGS — KEY MILESTONES</t>
        </is>
      </c>
    </row>
    <row r="11" ht="15" customHeight="1" s="108">
      <c r="B11" s="159" t="inlineStr">
        <is>
          <t>01 Jan 2024</t>
        </is>
      </c>
      <c r="C11" s="188" t="inlineStr">
        <is>
          <t>912,438 kWh</t>
        </is>
      </c>
      <c r="D11" s="189" t="inlineStr">
        <is>
          <t>Start of 2024 measurement period</t>
        </is>
      </c>
    </row>
    <row r="12" ht="15" customHeight="1" s="108">
      <c r="B12" s="162" t="inlineStr">
        <is>
          <t>02 Jan 2025</t>
        </is>
      </c>
      <c r="C12" s="190" t="inlineStr">
        <is>
          <t>962,828 kWh</t>
        </is>
      </c>
      <c r="D12" s="191" t="inlineStr">
        <is>
          <t>End of 2024 / Start of 2025. 2024 total = 50,390 kWh</t>
        </is>
      </c>
    </row>
    <row r="13" ht="15" customHeight="1" s="108">
      <c r="B13" s="159" t="inlineStr">
        <is>
          <t>02 Oct 2025</t>
        </is>
      </c>
      <c r="C13" s="188" t="inlineStr">
        <is>
          <t>999,581 kWh</t>
        </is>
      </c>
      <c r="D13" s="189" t="inlineStr">
        <is>
          <t>Pre-rollover reading</t>
        </is>
      </c>
    </row>
    <row r="14" ht="15" customHeight="1" s="108">
      <c r="B14" s="162" t="inlineStr">
        <is>
          <t>09 Oct 2025</t>
        </is>
      </c>
      <c r="C14" s="190" t="inlineStr">
        <is>
          <t>390 kWh</t>
        </is>
      </c>
      <c r="D14" s="191" t="inlineStr">
        <is>
          <t>Post-rollover (meter reset). Oct 2–9 usage = 809 kWh</t>
        </is>
      </c>
    </row>
    <row r="15" ht="15" customHeight="1" s="108">
      <c r="B15" s="159" t="inlineStr">
        <is>
          <t>17 Dec 2025</t>
        </is>
      </c>
      <c r="C15" s="188" t="inlineStr">
        <is>
          <t>8,984 kWh</t>
        </is>
      </c>
      <c r="D15" s="189" t="inlineStr">
        <is>
          <t>Last confirmed 2025 reading (post-rollover)</t>
        </is>
      </c>
    </row>
    <row r="16" ht="15" customHeight="1" s="108">
      <c r="B16" s="162" t="inlineStr">
        <is>
          <t>05 Jan 2026</t>
        </is>
      </c>
      <c r="C16" s="190" t="inlineStr">
        <is>
          <t>10,391 kWh</t>
        </is>
      </c>
      <c r="D16" s="191" t="inlineStr">
        <is>
          <t>First 2026 reading (post-rollover)</t>
        </is>
      </c>
    </row>
    <row r="17" ht="15" customHeight="1" s="108">
      <c r="B17" s="159" t="inlineStr">
        <is>
          <t>24 Mar 2026</t>
        </is>
      </c>
      <c r="C17" s="188" t="inlineStr">
        <is>
          <t>22,192 kWh</t>
        </is>
      </c>
      <c r="D17" s="189" t="inlineStr">
        <is>
          <t>Most recent reading (today). Jan–Mar 2026 = 11,801 kWh</t>
        </is>
      </c>
    </row>
  </sheetData>
  <mergeCells count="11">
    <mergeCell ref="B3:G3"/>
    <mergeCell ref="B2:G2"/>
    <mergeCell ref="B10:G10"/>
    <mergeCell ref="D17:G17"/>
    <mergeCell ref="D12:G12"/>
    <mergeCell ref="E8:G8"/>
    <mergeCell ref="D16:G16"/>
    <mergeCell ref="D15:G15"/>
    <mergeCell ref="D11:G11"/>
    <mergeCell ref="D13:G13"/>
    <mergeCell ref="D14:G14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outlinePr summaryBelow="1" summaryRight="1"/>
    <pageSetUpPr fitToPage="0"/>
  </sheetPr>
  <dimension ref="B2:G16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07" min="1" max="1"/>
    <col width="8" customWidth="1" style="107" min="2" max="2"/>
    <col width="30" customWidth="1" style="107" min="3" max="3"/>
    <col width="18" customWidth="1" style="107" min="4" max="4"/>
    <col width="16" customWidth="1" style="107" min="5" max="5"/>
    <col width="14" customWidth="1" style="107" min="6" max="6"/>
    <col width="28" customWidth="1" style="107" min="7" max="7"/>
  </cols>
  <sheetData>
    <row r="1" ht="6" customHeight="1" s="108"/>
    <row r="2" ht="30" customHeight="1" s="108">
      <c r="B2" s="192" t="inlineStr">
        <is>
          <t>SCOPE 3 — VALUE CHAIN EMISSIONS  |  2024</t>
        </is>
      </c>
    </row>
    <row r="3" ht="15.75" customHeight="1" s="108">
      <c r="B3" s="158" t="inlineStr">
        <is>
          <t>Indirect emissions across the value chain (upstream and downstream). Source: VSME AvISO toolbox 2024.</t>
        </is>
      </c>
    </row>
    <row r="5" ht="15" customHeight="1" s="108">
      <c r="B5" s="193" t="inlineStr">
        <is>
          <t>Cat</t>
        </is>
      </c>
      <c r="C5" s="193" t="inlineStr">
        <is>
          <t>Category Name</t>
        </is>
      </c>
      <c r="D5" s="193" t="inlineStr">
        <is>
          <t>tCO₂e (2024)</t>
        </is>
      </c>
      <c r="E5" s="193" t="inlineStr">
        <is>
          <t>% of Scope 3</t>
        </is>
      </c>
      <c r="F5" s="193" t="inlineStr">
        <is>
          <t>Status</t>
        </is>
      </c>
      <c r="G5" s="193" t="inlineStr">
        <is>
          <t>Notes / Key drivers</t>
        </is>
      </c>
    </row>
    <row r="6" ht="31.5" customHeight="1" s="108">
      <c r="B6" s="194" t="inlineStr">
        <is>
          <t>1</t>
        </is>
      </c>
      <c r="C6" s="152" t="inlineStr">
        <is>
          <t>Purchased Goods &amp; Services</t>
        </is>
      </c>
      <c r="D6" s="161" t="n">
        <v>163.89</v>
      </c>
      <c r="E6" s="195">
        <f>163.89/SUM(D6:D14)</f>
        <v/>
      </c>
      <c r="F6" s="196" t="inlineStr">
        <is>
          <t>included</t>
        </is>
      </c>
      <c r="G6" s="160" t="inlineStr">
        <is>
          <t>Supply chain goods, consumables, tyres, spare parts</t>
        </is>
      </c>
    </row>
    <row r="7" ht="31.5" customHeight="1" s="108">
      <c r="B7" s="197" t="inlineStr">
        <is>
          <t>2</t>
        </is>
      </c>
      <c r="C7" s="154" t="inlineStr">
        <is>
          <t>Capital Goods</t>
        </is>
      </c>
      <c r="D7" s="164" t="n">
        <v>113.62</v>
      </c>
      <c r="E7" s="198">
        <f>113.62/SUM(D6:D14)</f>
        <v/>
      </c>
      <c r="F7" s="199" t="inlineStr">
        <is>
          <t>included</t>
        </is>
      </c>
      <c r="G7" s="163" t="inlineStr">
        <is>
          <t>New equipment and assets purchased in 2024</t>
        </is>
      </c>
    </row>
    <row r="8" ht="31.5" customHeight="1" s="108">
      <c r="B8" s="194" t="inlineStr">
        <is>
          <t>3</t>
        </is>
      </c>
      <c r="C8" s="152" t="inlineStr">
        <is>
          <t>Fuel- &amp; Energy-Related (WTT)</t>
        </is>
      </c>
      <c r="D8" s="161" t="n">
        <v>14.03</v>
      </c>
      <c r="E8" s="195">
        <f>14.03/SUM(D6:D14)</f>
        <v/>
      </c>
      <c r="F8" s="196" t="inlineStr">
        <is>
          <t>incl. biofuel WTT</t>
        </is>
      </c>
      <c r="G8" s="160" t="inlineStr">
        <is>
          <t>Well-to-tank upstream emissions for all fuels incl. race biofuel (4.38 tCO₂e added for Excellium Racing 100)</t>
        </is>
      </c>
    </row>
    <row r="9" ht="31.5" customHeight="1" s="108">
      <c r="B9" s="200" t="inlineStr">
        <is>
          <t>4</t>
        </is>
      </c>
      <c r="C9" s="201" t="inlineStr">
        <is>
          <t>Upstream Transport &amp; Distrib.</t>
        </is>
      </c>
      <c r="D9" s="202" t="inlineStr">
        <is>
          <t>—</t>
        </is>
      </c>
      <c r="E9" s="203" t="inlineStr">
        <is>
          <t>—</t>
        </is>
      </c>
      <c r="F9" s="204" t="inlineStr">
        <is>
          <t>EXCLUDED</t>
        </is>
      </c>
      <c r="G9" s="205" t="inlineStr">
        <is>
          <t>Insufficient supplier delivery data — standard VSME SME exclusion. Documented in KPI Baseline Methodology.</t>
        </is>
      </c>
    </row>
    <row r="10" ht="31.5" customHeight="1" s="108">
      <c r="B10" s="194" t="inlineStr">
        <is>
          <t>5</t>
        </is>
      </c>
      <c r="C10" s="152" t="inlineStr">
        <is>
          <t>Waste Generated in Operations</t>
        </is>
      </c>
      <c r="D10" s="161" t="n">
        <v>4.08</v>
      </c>
      <c r="E10" s="195">
        <f>4.08/SUM(D6:D14)</f>
        <v/>
      </c>
      <c r="F10" s="196" t="inlineStr">
        <is>
          <t>included</t>
        </is>
      </c>
      <c r="G10" s="160" t="inlineStr">
        <is>
          <t>10,145 kg total waste. 25% recycled in 2024 → 34.34% recycling rate by Feb 2026.</t>
        </is>
      </c>
    </row>
    <row r="11" ht="31.5" customHeight="1" s="108">
      <c r="B11" s="197" t="inlineStr">
        <is>
          <t>6</t>
        </is>
      </c>
      <c r="C11" s="154" t="inlineStr">
        <is>
          <t>Business Travel</t>
        </is>
      </c>
      <c r="D11" s="206" t="n">
        <v>945.76</v>
      </c>
      <c r="E11" s="198">
        <f>945.76/SUM(D6:D14)</f>
        <v/>
      </c>
      <c r="F11" s="199" t="inlineStr">
        <is>
          <t>included</t>
        </is>
      </c>
      <c r="G11" s="163" t="inlineStr">
        <is>
          <t>Largest Scope 3 category. Primarily air travel to 8 WEC race venues worldwide.</t>
        </is>
      </c>
    </row>
    <row r="12" ht="31.5" customHeight="1" s="108">
      <c r="B12" s="194" t="inlineStr">
        <is>
          <t>7</t>
        </is>
      </c>
      <c r="C12" s="152" t="inlineStr">
        <is>
          <t>Employee Commuting &amp; Homeworking</t>
        </is>
      </c>
      <c r="D12" s="161" t="n">
        <v>28.71</v>
      </c>
      <c r="E12" s="195">
        <f>28.71/SUM(D6:D14)</f>
        <v/>
      </c>
      <c r="F12" s="196" t="inlineStr">
        <is>
          <t>included</t>
        </is>
      </c>
      <c r="G12" s="160" t="inlineStr">
        <is>
          <t>Staff commuting to HQ / homeworking</t>
        </is>
      </c>
    </row>
    <row r="13" ht="31.5" customHeight="1" s="108">
      <c r="B13" s="200" t="inlineStr">
        <is>
          <t>8</t>
        </is>
      </c>
      <c r="C13" s="201" t="inlineStr">
        <is>
          <t>Upstream Leased Assets</t>
        </is>
      </c>
      <c r="D13" s="202" t="inlineStr">
        <is>
          <t>—</t>
        </is>
      </c>
      <c r="E13" s="203" t="inlineStr">
        <is>
          <t>—</t>
        </is>
      </c>
      <c r="F13" s="204" t="inlineStr">
        <is>
          <t>EXCLUDED</t>
        </is>
      </c>
      <c r="G13" s="205" t="inlineStr">
        <is>
          <t>Not applicable to team operations</t>
        </is>
      </c>
    </row>
    <row r="14" ht="31.5" customHeight="1" s="108">
      <c r="B14" s="194" t="inlineStr">
        <is>
          <t>9</t>
        </is>
      </c>
      <c r="C14" s="152" t="inlineStr">
        <is>
          <t>Downstream Transport/Freight (race logistics)</t>
        </is>
      </c>
      <c r="D14" s="207" t="n">
        <v>707.55</v>
      </c>
      <c r="E14" s="195">
        <f>707.55/SUM(D6:D14)</f>
        <v/>
      </c>
      <c r="F14" s="196" t="inlineStr">
        <is>
          <t>included</t>
        </is>
      </c>
      <c r="G14" s="160" t="inlineStr">
        <is>
          <t>Second largest Scope 3 category. DHL freight (HGV, sea FCL, air) to race venues. Confirmed: all air freight is DHL chartered. Transport Log 2024.xlsx documents breakdown.</t>
        </is>
      </c>
    </row>
    <row r="16" ht="21.75" customHeight="1" s="108">
      <c r="B16" s="208" t="inlineStr">
        <is>
          <t>SCOPE 3 TOTAL</t>
        </is>
      </c>
      <c r="D16" s="209" t="n">
        <v>1977.63</v>
      </c>
      <c r="E16" s="210" t="inlineStr">
        <is>
          <t>98.6% of total</t>
        </is>
      </c>
      <c r="F16" s="211" t="inlineStr">
        <is>
          <t>tCO₂e — typical for a motorsport SME; Scope 3 dominated by business travel and race freight</t>
        </is>
      </c>
    </row>
  </sheetData>
  <mergeCells count="4">
    <mergeCell ref="B3:G3"/>
    <mergeCell ref="B2:G2"/>
    <mergeCell ref="B16:C16"/>
    <mergeCell ref="F16:G16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2026-03-24T15:29:54Z</dcterms:created>
  <dcterms:modified xmlns:dcterms="http://purl.org/dc/terms/" xmlns:xsi="http://www.w3.org/2001/XMLSchema-instance" xsi:type="dcterms:W3CDTF">2026-03-25T18:15:32Z</dcterms:modified>
  <cp:revision>3</cp:revision>
</cp:coreProperties>
</file>